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15180" windowHeight="8340" tabRatio="1000" activeTab="7"/>
  </bookViews>
  <sheets>
    <sheet name="TYTUŁ" sheetId="1" r:id="rId1"/>
    <sheet name="SPIS TREŚCI  " sheetId="2" r:id="rId2"/>
    <sheet name="TABLICA 1  " sheetId="3" r:id="rId3"/>
    <sheet name="TABLICA2" sheetId="4" r:id="rId4"/>
    <sheet name="TABLICA3" sheetId="5" r:id="rId5"/>
    <sheet name="TABLICA 4    " sheetId="6" r:id="rId6"/>
    <sheet name="TABLICA 5" sheetId="7" r:id="rId7"/>
    <sheet name="Tablica 6" sheetId="8" r:id="rId8"/>
  </sheets>
  <externalReferences>
    <externalReference r:id="rId11"/>
    <externalReference r:id="rId12"/>
  </externalReferences>
  <definedNames>
    <definedName name="_Regression_Int" localSheetId="1" hidden="1">1</definedName>
    <definedName name="_Regression_Int" localSheetId="0" hidden="1">1</definedName>
    <definedName name="_xlnm.Print_Area" localSheetId="1">'SPIS TREŚCI  '!$A$1:$F$18</definedName>
    <definedName name="_xlnm.Print_Area" localSheetId="2">'TABLICA 1  '!$A$1:$I$14</definedName>
    <definedName name="_xlnm.Print_Area" localSheetId="5">'TABLICA 4    '!$A$1:$L$126</definedName>
    <definedName name="_xlnm.Print_Area" localSheetId="7">'Tablica 6'!$A$1:$L$10</definedName>
    <definedName name="_xlnm.Print_Area" localSheetId="3">'TABLICA2'!$B$1:$P$28</definedName>
    <definedName name="_xlnm.Print_Area" localSheetId="0">'TYTUŁ'!$A$1:$C$39</definedName>
    <definedName name="Print_Area_MI" localSheetId="1">'SPIS TREŚCI  '!$A$1:$E$22</definedName>
    <definedName name="Print_Area_MI" localSheetId="5">#REF!</definedName>
    <definedName name="Print_Area_MI" localSheetId="4">#REF!</definedName>
    <definedName name="Print_Area_MI" localSheetId="0">'TYTUŁ'!$A$1:$B$41</definedName>
    <definedName name="Print_Area_MI">#REF!</definedName>
    <definedName name="Print_Titles_MI" localSheetId="1">#REF!</definedName>
    <definedName name="Print_Titles_MI" localSheetId="5">'TABLICA 4    '!$1:$11</definedName>
    <definedName name="Print_Titles_MI" localSheetId="4">#REF!</definedName>
    <definedName name="Print_Titles_MI">#REF!</definedName>
    <definedName name="Programy">#REF!</definedName>
    <definedName name="_xlnm.Print_Titles" localSheetId="5">'TABLICA 4    '!$1:$11</definedName>
    <definedName name="_xlnm.Print_Titles" localSheetId="7">'Tablica 6'!$1:$7</definedName>
    <definedName name="Ver2" localSheetId="1">#REF!</definedName>
    <definedName name="Ver2" localSheetId="5">#REF!</definedName>
    <definedName name="Ver2" localSheetId="4">#REF!</definedName>
    <definedName name="Ver2">#REF!</definedName>
  </definedNames>
  <calcPr fullCalcOnLoad="1"/>
</workbook>
</file>

<file path=xl/sharedStrings.xml><?xml version="1.0" encoding="utf-8"?>
<sst xmlns="http://schemas.openxmlformats.org/spreadsheetml/2006/main" count="515" uniqueCount="257">
  <si>
    <t xml:space="preserve"> </t>
  </si>
  <si>
    <t xml:space="preserve">  </t>
  </si>
  <si>
    <t>Tablica    1</t>
  </si>
  <si>
    <t>Tablica    2</t>
  </si>
  <si>
    <t>Tablica    3</t>
  </si>
  <si>
    <t>Tablica    4</t>
  </si>
  <si>
    <t>Tablica    5</t>
  </si>
  <si>
    <t>Tablica  1</t>
  </si>
  <si>
    <t>w tys. zł</t>
  </si>
  <si>
    <t>Wykonanie</t>
  </si>
  <si>
    <t>Wskaźniki</t>
  </si>
  <si>
    <t>Wyszczególnienie</t>
  </si>
  <si>
    <t xml:space="preserve">I </t>
  </si>
  <si>
    <t>I - III</t>
  </si>
  <si>
    <t>3:2</t>
  </si>
  <si>
    <t>4:2</t>
  </si>
  <si>
    <t>5:2</t>
  </si>
  <si>
    <t>po zmianach</t>
  </si>
  <si>
    <t>1</t>
  </si>
  <si>
    <t>I.     DOCHODY</t>
  </si>
  <si>
    <t>II.    WYDATKI</t>
  </si>
  <si>
    <t xml:space="preserve">       1. Wydatki bieżące</t>
  </si>
  <si>
    <t xml:space="preserve">       2. Wydatki majątkowe</t>
  </si>
  <si>
    <t>-</t>
  </si>
  <si>
    <t>2</t>
  </si>
  <si>
    <t>Ustawa</t>
  </si>
  <si>
    <t>budżetowa</t>
  </si>
  <si>
    <t>10</t>
  </si>
  <si>
    <t>11</t>
  </si>
  <si>
    <t>Dotacje</t>
  </si>
  <si>
    <t>Świadczenia</t>
  </si>
  <si>
    <t xml:space="preserve">Wydatki </t>
  </si>
  <si>
    <t xml:space="preserve">OGÓŁEM </t>
  </si>
  <si>
    <t>i</t>
  </si>
  <si>
    <t xml:space="preserve">jednostek </t>
  </si>
  <si>
    <t>majątkowe</t>
  </si>
  <si>
    <t>subwencje</t>
  </si>
  <si>
    <t>budżetowych</t>
  </si>
  <si>
    <t>3</t>
  </si>
  <si>
    <t>4</t>
  </si>
  <si>
    <t>5</t>
  </si>
  <si>
    <t>6</t>
  </si>
  <si>
    <t>8</t>
  </si>
  <si>
    <t>O G Ó Ł E M</t>
  </si>
  <si>
    <t>a</t>
  </si>
  <si>
    <t>b</t>
  </si>
  <si>
    <t>c</t>
  </si>
  <si>
    <t>d</t>
  </si>
  <si>
    <t>e</t>
  </si>
  <si>
    <t>010</t>
  </si>
  <si>
    <t>Rolnictwo i łowiectwo</t>
  </si>
  <si>
    <t>050</t>
  </si>
  <si>
    <t>Rybołówstwo i rybactwo</t>
  </si>
  <si>
    <t>400</t>
  </si>
  <si>
    <t>500</t>
  </si>
  <si>
    <t>Handel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</si>
  <si>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</si>
  <si>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</si>
  <si>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</si>
  <si>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</si>
  <si>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</si>
  <si>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</si>
  <si>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</si>
  <si>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</si>
  <si>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752</t>
  </si>
  <si>
    <t>Obrona narodowa</t>
  </si>
  <si>
    <t>754</t>
  </si>
  <si>
    <t>Bezpieczeństwo publiczne</t>
  </si>
  <si>
    <t>i ochrona przeciwpożarowa</t>
  </si>
  <si>
    <t>758</t>
  </si>
  <si>
    <t>801</t>
  </si>
  <si>
    <t>Oświata i wychowanie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</si>
  <si>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</si>
  <si>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</si>
  <si>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</si>
  <si>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</si>
  <si>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</si>
  <si>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</si>
  <si>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</si>
  <si>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</si>
  <si>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</si>
  <si>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</si>
  <si>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</si>
  <si>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</si>
  <si>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</si>
  <si>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</si>
  <si>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</si>
  <si>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</si>
  <si>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</si>
  <si>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</si>
  <si>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</si>
  <si>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</si>
  <si>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</si>
  <si>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 xml:space="preserve">Wytwarzanie i zaopatrywanie w </t>
  </si>
  <si>
    <t>na rzecz osób</t>
  </si>
  <si>
    <t xml:space="preserve"> fizycznych</t>
  </si>
  <si>
    <t xml:space="preserve"> bieżące</t>
  </si>
  <si>
    <t xml:space="preserve">                                 a - Ustawa budżetowa   </t>
  </si>
  <si>
    <t xml:space="preserve">                                 b - Budżet po zmianach</t>
  </si>
  <si>
    <t xml:space="preserve">                                 c - Wykonanie                </t>
  </si>
  <si>
    <t xml:space="preserve">                                 d - Wskaźnik c:a            </t>
  </si>
  <si>
    <t xml:space="preserve">                                 e - Wskaźnik c:b            </t>
  </si>
  <si>
    <t>energię elektryczną,  gaz i wodę</t>
  </si>
  <si>
    <t>9</t>
  </si>
  <si>
    <t>Państwa</t>
  </si>
  <si>
    <t>Europejskiej</t>
  </si>
  <si>
    <t>Współfinansowanie</t>
  </si>
  <si>
    <t xml:space="preserve">Wydatki na </t>
  </si>
  <si>
    <t>obsługę</t>
  </si>
  <si>
    <t>długu Skarbu</t>
  </si>
  <si>
    <t>Środki własne</t>
  </si>
  <si>
    <t>Unii</t>
  </si>
  <si>
    <t>projektów</t>
  </si>
  <si>
    <t xml:space="preserve">z udziałem środków </t>
  </si>
  <si>
    <t>Unii Europejskiej</t>
  </si>
  <si>
    <t>I - II</t>
  </si>
  <si>
    <t>z tego:</t>
  </si>
  <si>
    <t>P1</t>
  </si>
  <si>
    <t>P2</t>
  </si>
  <si>
    <t>P20</t>
  </si>
  <si>
    <t>P21</t>
  </si>
  <si>
    <t>P22</t>
  </si>
  <si>
    <t>P8</t>
  </si>
  <si>
    <t>P9</t>
  </si>
  <si>
    <t>P10</t>
  </si>
  <si>
    <t>P13</t>
  </si>
  <si>
    <t xml:space="preserve">Plan </t>
  </si>
  <si>
    <t>6:3</t>
  </si>
  <si>
    <t>w tysiącach złotych</t>
  </si>
  <si>
    <t>%%</t>
  </si>
  <si>
    <t>WYDATKI OGÓŁEM</t>
  </si>
  <si>
    <t>1.</t>
  </si>
  <si>
    <t>DOTACJE I SUBWENCJE</t>
  </si>
  <si>
    <t>w tym:</t>
  </si>
  <si>
    <t>Dotacje dla jednostek samorządu terytorialnego na realizację zadań bieżących  z zakresu administracji rządowej oraz innych zadań zleconych ustawami</t>
  </si>
  <si>
    <t>Dotacje dla jednostek samorządu terytorialnego na zadania bieżące własne</t>
  </si>
  <si>
    <t>2.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</si>
  <si>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</si>
  <si>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</si>
  <si>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</si>
  <si>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</si>
  <si>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</si>
  <si>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</si>
  <si>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</si>
  <si>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3.2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</si>
  <si>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</si>
  <si>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</si>
  <si>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</si>
  <si>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</si>
  <si>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</si>
  <si>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</si>
  <si>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</si>
  <si>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</si>
  <si>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</si>
  <si>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Stan zobowiązań</t>
  </si>
  <si>
    <t>ogółem</t>
  </si>
  <si>
    <t>wymagalne</t>
  </si>
  <si>
    <t>powstałe w</t>
  </si>
  <si>
    <t>latach ubiegłych</t>
  </si>
  <si>
    <t>Nazwa Programów Operacyjnych</t>
  </si>
  <si>
    <t xml:space="preserve">WYDATKI BUDŻETU ŚRODKÓW EUROPEJSKICH </t>
  </si>
  <si>
    <t>Część</t>
  </si>
  <si>
    <t xml:space="preserve">Dział </t>
  </si>
  <si>
    <t>Budżet po zmianach</t>
  </si>
  <si>
    <t>Wydatki z budżetu środków europejskich</t>
  </si>
  <si>
    <t>Razem część</t>
  </si>
  <si>
    <t>Razem                  część</t>
  </si>
  <si>
    <t>9:5</t>
  </si>
  <si>
    <t>9:7</t>
  </si>
  <si>
    <t>85/30</t>
  </si>
  <si>
    <t>RAZEM</t>
  </si>
  <si>
    <t>ZESTAWIENIE  OGÓLNE  Z  WYKONANIA  BUDŻETU  PAŃSTWA W CZĘŚCI 85/30 WOJEWÓDZTWO WIELKOPOLSKIE</t>
  </si>
  <si>
    <t>III.   BUDŻETU ŚRODKÓW EUROPEJSKICH</t>
  </si>
  <si>
    <t>DOCHODY   BUDŻETU   PAŃSTWA W CZĘŚCI 85/30 WOJEWÓDZTWO WIELKOPOLSKIE</t>
  </si>
  <si>
    <t>600 - Transport i łączność</t>
  </si>
  <si>
    <t>700 - Gospodarka mieszkaniowa</t>
  </si>
  <si>
    <t>710 - Działalność usługowa</t>
  </si>
  <si>
    <t>750 - Administracja publiczna</t>
  </si>
  <si>
    <t>754 - Bezpieczeństwo publiczne i ochrona przeciwpożarowa</t>
  </si>
  <si>
    <t>852 - Pomoc społeczna</t>
  </si>
  <si>
    <t>900 - Gospodarka komunalna i ochrona środowiska</t>
  </si>
  <si>
    <t>500 - Handel</t>
  </si>
  <si>
    <t>010 - Rolnictwo i łowiectwo</t>
  </si>
  <si>
    <t>851 - Ochrona zdrowia</t>
  </si>
  <si>
    <t>921 - Kultura i ochrona dziedzictwa narodowego</t>
  </si>
  <si>
    <t>801 - Oświata i wychowanie</t>
  </si>
  <si>
    <t>853 - Pozostałe zadania w zakresie polityki społecznej</t>
  </si>
  <si>
    <t>854 - Edukacyjna opieka wychowawcza</t>
  </si>
  <si>
    <t xml:space="preserve">D O C H O D Y   O G Ó Ł E M   </t>
  </si>
  <si>
    <t>WYDATKI   BUDŻETU   PAŃSTWA W CZĘŚCI 85/30 WOJEWÓDZTWO WIELKOPOLSKIE</t>
  </si>
  <si>
    <t xml:space="preserve">   WEDŁUG   DZIAŁÓW</t>
  </si>
  <si>
    <t xml:space="preserve">O G Ó Ł E M  </t>
  </si>
  <si>
    <t>WEDŁUG   DZIAŁÓW</t>
  </si>
  <si>
    <t xml:space="preserve">Pozostałe dotacje </t>
  </si>
  <si>
    <t>P24</t>
  </si>
  <si>
    <t>WSPÓŁFINANSOWANIE PROJEKTÓW Z UDZIAŁEM ŚRODKÓW UE</t>
  </si>
  <si>
    <t>5.</t>
  </si>
  <si>
    <t xml:space="preserve">Pozostałe wydatki bieżące </t>
  </si>
  <si>
    <t>Tablica  2</t>
  </si>
  <si>
    <t>Tablica 3</t>
  </si>
  <si>
    <t>Tablica 4</t>
  </si>
  <si>
    <t>Tablica 5</t>
  </si>
  <si>
    <t>WYDATKI BUDŻETU ŚRODKÓW EUROPEJSKICH W CZĘŚCI 85/30 WOJEWÓDZTWO WIELKOPOLSKIE</t>
  </si>
  <si>
    <t>Spis tabel</t>
  </si>
  <si>
    <t>WYDATKI   BUDŻETU   PAŃSTWA W CZĘŚCI 85/30 WOJEWÓDZTWO WIELKOPOLSKIE - WEDŁUG GRUP EKONOMICZNYCH</t>
  </si>
  <si>
    <t>DOCHODY   BUDŻETU   PAŃSTWA W CZĘŚCI 85/30 WOJEWÓDZTWO WIELKOPOLSKIE- WEDŁUG DZIAŁÓW</t>
  </si>
  <si>
    <t>WYDATKI   BUDŻETU   PAŃSTWA W CZĘŚCI 85/30 WOJEWÓDZTWO WIELKOPOLSKIE - WEDŁUG DZIAŁÓW</t>
  </si>
  <si>
    <t xml:space="preserve">WEDŁUG DZIAŁÓW </t>
  </si>
  <si>
    <t>WEDŁUG GRUP EKONOMICZNYCH</t>
  </si>
  <si>
    <t>WIELKOPOLSKI URZĄD WOJEWÓDZKI</t>
  </si>
  <si>
    <t>Wydział Finansów i Budżetu</t>
  </si>
  <si>
    <t>SPRAWOZDANIE  OPERATYWNE  Z  WYKONANIA  BUDŻETU  PAŃSTWA I BUDŻETU ŚRODKÓW EUROPEJSKICH</t>
  </si>
  <si>
    <t xml:space="preserve"> W CZĘŚCI 85/30 - WOJEWÓDZTWO WIELKOPOLSKIE</t>
  </si>
  <si>
    <t>STAN ZOBOWIĄZAŃ  W CZĘŚCI 85/30 WOJEWÓDZTWO WIELKOPOLSKIE</t>
  </si>
  <si>
    <t>STAN ZOBOWIĄZAŃ W CZĘŚCI 85/30 WOJEWÓDZTWO WIELKOPOLSKIE - WEDŁUG DZIAŁÓW</t>
  </si>
  <si>
    <t>755</t>
  </si>
  <si>
    <t>Rózne rozliczenia</t>
  </si>
  <si>
    <t>Tablica   6</t>
  </si>
  <si>
    <t>Tablica 6</t>
  </si>
  <si>
    <t>Wymiar sprawiedliwości</t>
  </si>
  <si>
    <t xml:space="preserve"> I - II </t>
  </si>
  <si>
    <t>755 - Wymiar sprawiedliwości</t>
  </si>
  <si>
    <t>855 - Rodzina</t>
  </si>
  <si>
    <t>758 - Różne rozliczenia</t>
  </si>
  <si>
    <t>P17</t>
  </si>
  <si>
    <t>4.3</t>
  </si>
  <si>
    <t>Dotacje dla jednostek samorządu terytorialnego na realizację ich własnych inwestycji i zakupów inwestycyjnych</t>
  </si>
  <si>
    <t>Gospodarka  mieszkaniowa</t>
  </si>
  <si>
    <t xml:space="preserve">Administracja publiczna </t>
  </si>
  <si>
    <t>Bezpieczeństwo publiczne i ochrona</t>
  </si>
  <si>
    <t>przeciwpożarowa</t>
  </si>
  <si>
    <t>Pozostałe zadania w zakresie polityki społecznej</t>
  </si>
  <si>
    <t>Gospodarka komunalna i ochrona</t>
  </si>
  <si>
    <t>środowiska</t>
  </si>
  <si>
    <t>Kultura i ochrona dziedzictwa narodowego</t>
  </si>
  <si>
    <t>855</t>
  </si>
  <si>
    <t>Rodzina</t>
  </si>
  <si>
    <t xml:space="preserve"> zmianach</t>
  </si>
  <si>
    <t>po</t>
  </si>
  <si>
    <t>5:3</t>
  </si>
  <si>
    <t>4:3</t>
  </si>
  <si>
    <r>
      <t xml:space="preserve">ZA I KWARTAŁ 2018 ROKU </t>
    </r>
    <r>
      <rPr>
        <b/>
        <vertAlign val="superscript"/>
        <sz val="14"/>
        <rFont val="Arial"/>
        <family val="2"/>
      </rPr>
      <t xml:space="preserve"> </t>
    </r>
  </si>
  <si>
    <t xml:space="preserve">Poznań, maj 2018 r.  </t>
  </si>
  <si>
    <t>ZA I KWARTAŁ 2018 R.</t>
  </si>
  <si>
    <t>na 2018 rok</t>
  </si>
  <si>
    <t xml:space="preserve">WYDATKI   BUDŻETU   PAŃSTWA W CZĘŚCI 85/30 WOJEWÓDZTWO WIELKOPOLSKIE ZA I KWARTAŁ 2018 R. </t>
  </si>
  <si>
    <t>NA DZIEŃ 31 MARCA 2018 ROKU</t>
  </si>
  <si>
    <t>na dzień 31-03-2018 r.</t>
  </si>
  <si>
    <t>W CZĘŚCI 85/30 WOJEWÓDZTWO WIELKOPOLSKIE ZA I KWARTAŁ 2018 R.</t>
  </si>
  <si>
    <t>Ustawa budżetowa                    na 2018 r.</t>
  </si>
  <si>
    <t>4.4</t>
  </si>
  <si>
    <t>Dotacje na finansowanie lub dofinansowanie kosztów realizacji inwestycji i zakupów inwestycyjnych jednostek niezaliczanych do sektora finasów publicznych</t>
  </si>
  <si>
    <t>PO IIŚ 2014-2020</t>
  </si>
  <si>
    <t>Bezpieczeństwo publiczne i ochrona przeciwpożarowa</t>
  </si>
  <si>
    <t>PORIM</t>
  </si>
  <si>
    <t>630</t>
  </si>
  <si>
    <t>Turystyka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</si>
</sst>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\-#,###;&quot;-&quot;"/>
    <numFmt numFmtId="173" formatCode="#,##0;&quot;-&quot;#,###;&quot;-&quot;"/>
    <numFmt numFmtId="174" formatCode="0.00000"/>
    <numFmt numFmtId="175" formatCode="#,##0;&quot;-&quot;#,##0"/>
    <numFmt numFmtId="176" formatCode="#,##0.0"/>
    <numFmt numFmtId="177" formatCode="#,##0&quot; &quot;;;&quot;--- &quot;"/>
    <numFmt numFmtId="178" formatCode="0.0"/>
    <numFmt numFmtId="179" formatCode="#\ ###\ ##0"/>
    <numFmt numFmtId="180" formatCode="#,###&quot; &quot;;&quot;-&quot;#,###&quot; &quot;;&quot;- &quot;"/>
    <numFmt numFmtId="181" formatCode="#,###&quot; &quot;;&quot;-&quot;#,###;&quot;--- &quot;"/>
    <numFmt numFmtId="182" formatCode="#\ ##0&quot; &quot;;;&quot;--&quot;"/>
    <numFmt numFmtId="183" formatCode="#\ ##0&quot; &quot;;;&quot;-&quot;"/>
    <numFmt numFmtId="184" formatCode="#,##0&quot; &quot;;;&quot;- &quot;"/>
    <numFmt numFmtId="185" formatCode="0&quot; &quot;;;&quot;- &quot;"/>
    <numFmt numFmtId="186" formatCode="#,##0_ ;\-#,##0\ "/>
    <numFmt numFmtId="187" formatCode="0.0%;;&quot;-&quot;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[$-415]d\ mmmm\ yyyy"/>
    <numFmt numFmtId="193" formatCode="00\-000"/>
  </numFmts>
  <fonts count="75">
    <font>
      <sz val="10"/>
      <name val="Arial CE"/>
      <family val="0"/>
    </font>
    <font>
      <sz val="10"/>
      <name val="Arial PL"/>
      <family val="0"/>
    </font>
    <font>
      <u val="single"/>
      <sz val="6"/>
      <color indexed="12"/>
      <name val="TIMES NEW ROMAN PL"/>
      <family val="0"/>
    </font>
    <font>
      <sz val="12"/>
      <name val="Helv"/>
      <family val="0"/>
    </font>
    <font>
      <u val="single"/>
      <sz val="6"/>
      <color indexed="20"/>
      <name val="TIMES NEW ROMAN PL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TIMES NEW ROMAN P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6.5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15"/>
      <name val="Arial"/>
      <family val="2"/>
    </font>
    <font>
      <b/>
      <sz val="13"/>
      <name val="Arial CE"/>
      <family val="0"/>
    </font>
    <font>
      <sz val="13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5"/>
      <name val="Arial CE"/>
      <family val="0"/>
    </font>
    <font>
      <b/>
      <sz val="9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vertAlign val="superscript"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7" borderId="1" applyNumberFormat="0" applyAlignment="0" applyProtection="0"/>
    <xf numFmtId="0" fontId="34" fillId="20" borderId="3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21" borderId="2" applyNumberFormat="0" applyAlignment="0" applyProtection="0"/>
    <xf numFmtId="0" fontId="44" fillId="0" borderId="7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6" fillId="0" borderId="0">
      <alignment/>
      <protection/>
    </xf>
    <xf numFmtId="165" fontId="3" fillId="0" borderId="0">
      <alignment/>
      <protection/>
    </xf>
    <xf numFmtId="0" fontId="1" fillId="0" borderId="0">
      <alignment/>
      <protection/>
    </xf>
    <xf numFmtId="165" fontId="3" fillId="0" borderId="0">
      <alignment/>
      <protection/>
    </xf>
    <xf numFmtId="0" fontId="8" fillId="0" borderId="0">
      <alignment/>
      <protection/>
    </xf>
    <xf numFmtId="165" fontId="3" fillId="0" borderId="0" applyFill="0">
      <alignment/>
      <protection/>
    </xf>
    <xf numFmtId="0" fontId="8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6" fillId="23" borderId="8" applyNumberFormat="0" applyFont="0" applyAlignment="0" applyProtection="0"/>
    <xf numFmtId="0" fontId="50" fillId="20" borderId="1" applyNumberFormat="0" applyAlignment="0" applyProtection="0"/>
    <xf numFmtId="0" fontId="4" fillId="0" borderId="0" applyNumberFormat="0" applyFill="0" applyBorder="0" applyAlignment="0" applyProtection="0"/>
    <xf numFmtId="0" fontId="51" fillId="20" borderId="3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" borderId="0" applyNumberFormat="0" applyBorder="0" applyAlignment="0" applyProtection="0"/>
  </cellStyleXfs>
  <cellXfs count="531">
    <xf numFmtId="0" fontId="0" fillId="0" borderId="0" xfId="0" applyAlignment="1">
      <alignment/>
    </xf>
    <xf numFmtId="165" fontId="9" fillId="0" borderId="0" xfId="100" applyFont="1" applyFill="1" applyAlignment="1">
      <alignment horizontal="left" vertical="center"/>
      <protection/>
    </xf>
    <xf numFmtId="165" fontId="9" fillId="0" borderId="0" xfId="100" applyFont="1" applyFill="1" applyAlignment="1">
      <alignment vertical="center"/>
      <protection/>
    </xf>
    <xf numFmtId="165" fontId="10" fillId="0" borderId="0" xfId="100" applyFont="1" applyFill="1" applyAlignment="1">
      <alignment vertical="center"/>
      <protection/>
    </xf>
    <xf numFmtId="165" fontId="9" fillId="0" borderId="0" xfId="100" applyFont="1" applyFill="1" applyAlignment="1" applyProtection="1">
      <alignment horizontal="centerContinuous" vertical="center"/>
      <protection locked="0"/>
    </xf>
    <xf numFmtId="165" fontId="9" fillId="0" borderId="0" xfId="100" applyFont="1" applyFill="1" applyAlignment="1">
      <alignment horizontal="centerContinuous" vertical="center"/>
      <protection/>
    </xf>
    <xf numFmtId="165" fontId="9" fillId="0" borderId="10" xfId="100" applyFont="1" applyFill="1" applyBorder="1" applyAlignment="1">
      <alignment vertical="center"/>
      <protection/>
    </xf>
    <xf numFmtId="165" fontId="9" fillId="0" borderId="11" xfId="100" applyFont="1" applyFill="1" applyBorder="1" applyAlignment="1">
      <alignment vertical="center"/>
      <protection/>
    </xf>
    <xf numFmtId="165" fontId="13" fillId="0" borderId="0" xfId="100" applyFont="1" applyFill="1" applyBorder="1" applyAlignment="1">
      <alignment vertical="center"/>
      <protection/>
    </xf>
    <xf numFmtId="165" fontId="9" fillId="0" borderId="12" xfId="100" applyFont="1" applyFill="1" applyBorder="1" applyAlignment="1">
      <alignment vertical="center"/>
      <protection/>
    </xf>
    <xf numFmtId="165" fontId="9" fillId="0" borderId="13" xfId="100" applyFont="1" applyFill="1" applyBorder="1" applyAlignment="1">
      <alignment horizontal="left" vertical="center"/>
      <protection/>
    </xf>
    <xf numFmtId="165" fontId="9" fillId="0" borderId="12" xfId="100" applyFont="1" applyFill="1" applyBorder="1" applyAlignment="1">
      <alignment horizontal="centerContinuous" vertical="center"/>
      <protection/>
    </xf>
    <xf numFmtId="165" fontId="9" fillId="0" borderId="14" xfId="100" applyFont="1" applyFill="1" applyBorder="1" applyAlignment="1">
      <alignment horizontal="left" vertical="center"/>
      <protection/>
    </xf>
    <xf numFmtId="165" fontId="9" fillId="0" borderId="12" xfId="100" applyFont="1" applyFill="1" applyBorder="1" applyAlignment="1">
      <alignment horizontal="left" vertical="center"/>
      <protection/>
    </xf>
    <xf numFmtId="165" fontId="9" fillId="0" borderId="15" xfId="100" applyFont="1" applyFill="1" applyBorder="1" applyAlignment="1">
      <alignment vertical="center"/>
      <protection/>
    </xf>
    <xf numFmtId="165" fontId="9" fillId="0" borderId="0" xfId="100" applyFont="1" applyFill="1" applyBorder="1" applyAlignment="1">
      <alignment vertical="center"/>
      <protection/>
    </xf>
    <xf numFmtId="165" fontId="9" fillId="0" borderId="16" xfId="100" applyFont="1" applyFill="1" applyBorder="1" applyAlignment="1">
      <alignment horizontal="left" vertical="center"/>
      <protection/>
    </xf>
    <xf numFmtId="165" fontId="13" fillId="0" borderId="0" xfId="100" applyFont="1" applyFill="1" applyAlignment="1">
      <alignment horizontal="centerContinuous" vertical="center"/>
      <protection/>
    </xf>
    <xf numFmtId="165" fontId="13" fillId="0" borderId="17" xfId="100" applyFont="1" applyFill="1" applyBorder="1" applyAlignment="1">
      <alignment horizontal="centerContinuous" vertical="top"/>
      <protection/>
    </xf>
    <xf numFmtId="165" fontId="13" fillId="0" borderId="0" xfId="100" applyFont="1" applyFill="1" applyAlignment="1">
      <alignment horizontal="center" vertical="center"/>
      <protection/>
    </xf>
    <xf numFmtId="165" fontId="13" fillId="0" borderId="16" xfId="100" applyFont="1" applyFill="1" applyBorder="1" applyAlignment="1">
      <alignment horizontal="centerContinuous" vertical="top"/>
      <protection/>
    </xf>
    <xf numFmtId="165" fontId="13" fillId="0" borderId="16" xfId="100" applyFont="1" applyFill="1" applyBorder="1" applyAlignment="1">
      <alignment horizontal="left" vertical="center"/>
      <protection/>
    </xf>
    <xf numFmtId="165" fontId="13" fillId="0" borderId="17" xfId="100" applyFont="1" applyFill="1" applyBorder="1" applyAlignment="1">
      <alignment horizontal="centerContinuous" vertical="center"/>
      <protection/>
    </xf>
    <xf numFmtId="165" fontId="13" fillId="0" borderId="16" xfId="100" applyFont="1" applyFill="1" applyBorder="1" applyAlignment="1">
      <alignment horizontal="center" vertical="center"/>
      <protection/>
    </xf>
    <xf numFmtId="165" fontId="9" fillId="0" borderId="15" xfId="100" applyFont="1" applyFill="1" applyBorder="1" applyAlignment="1">
      <alignment horizontal="center" vertical="center"/>
      <protection/>
    </xf>
    <xf numFmtId="165" fontId="9" fillId="0" borderId="0" xfId="100" applyFont="1" applyFill="1" applyBorder="1" applyAlignment="1">
      <alignment horizontal="center" vertical="center"/>
      <protection/>
    </xf>
    <xf numFmtId="165" fontId="9" fillId="0" borderId="15" xfId="100" applyFont="1" applyFill="1" applyBorder="1" applyAlignment="1">
      <alignment horizontal="left" vertical="center"/>
      <protection/>
    </xf>
    <xf numFmtId="165" fontId="9" fillId="0" borderId="0" xfId="100" applyFont="1" applyFill="1" applyBorder="1" applyAlignment="1">
      <alignment horizontal="left" vertical="center"/>
      <protection/>
    </xf>
    <xf numFmtId="165" fontId="12" fillId="0" borderId="18" xfId="100" applyFont="1" applyFill="1" applyBorder="1" applyAlignment="1">
      <alignment horizontal="centerContinuous" vertical="center"/>
      <protection/>
    </xf>
    <xf numFmtId="165" fontId="10" fillId="0" borderId="0" xfId="100" applyFont="1" applyFill="1" applyAlignment="1">
      <alignment horizontal="center" vertical="center"/>
      <protection/>
    </xf>
    <xf numFmtId="165" fontId="13" fillId="0" borderId="0" xfId="100" applyFont="1" applyFill="1" applyBorder="1" applyAlignment="1">
      <alignment horizontal="centerContinuous" vertical="center"/>
      <protection/>
    </xf>
    <xf numFmtId="165" fontId="10" fillId="0" borderId="0" xfId="100" applyFont="1" applyFill="1" applyBorder="1" applyAlignment="1" applyProtection="1">
      <alignment horizontal="left"/>
      <protection/>
    </xf>
    <xf numFmtId="165" fontId="18" fillId="0" borderId="0" xfId="100" applyFont="1" applyFill="1" applyBorder="1" applyAlignment="1">
      <alignment horizontal="centerContinuous" vertical="center"/>
      <protection/>
    </xf>
    <xf numFmtId="171" fontId="19" fillId="0" borderId="0" xfId="100" applyNumberFormat="1" applyFont="1" applyFill="1" applyBorder="1" applyAlignment="1" applyProtection="1">
      <alignment vertical="center"/>
      <protection/>
    </xf>
    <xf numFmtId="165" fontId="21" fillId="0" borderId="0" xfId="100" applyFont="1" applyFill="1" applyAlignment="1">
      <alignment vertical="center"/>
      <protection/>
    </xf>
    <xf numFmtId="165" fontId="19" fillId="0" borderId="0" xfId="100" applyFont="1" applyFill="1" applyAlignment="1">
      <alignment vertical="center"/>
      <protection/>
    </xf>
    <xf numFmtId="165" fontId="20" fillId="0" borderId="0" xfId="100" applyFont="1" applyFill="1" applyAlignment="1">
      <alignment vertical="center"/>
      <protection/>
    </xf>
    <xf numFmtId="165" fontId="9" fillId="0" borderId="0" xfId="96" applyFont="1" applyAlignment="1">
      <alignment horizontal="centerContinuous"/>
      <protection/>
    </xf>
    <xf numFmtId="165" fontId="10" fillId="0" borderId="0" xfId="96" applyFont="1" applyAlignment="1">
      <alignment horizontal="centerContinuous"/>
      <protection/>
    </xf>
    <xf numFmtId="165" fontId="10" fillId="0" borderId="0" xfId="96" applyFont="1" applyAlignment="1">
      <alignment/>
      <protection/>
    </xf>
    <xf numFmtId="165" fontId="10" fillId="0" borderId="0" xfId="96" applyFont="1">
      <alignment/>
      <protection/>
    </xf>
    <xf numFmtId="165" fontId="10" fillId="0" borderId="0" xfId="96" applyFont="1" applyAlignment="1" applyProtection="1">
      <alignment horizontal="centerContinuous"/>
      <protection/>
    </xf>
    <xf numFmtId="165" fontId="10" fillId="0" borderId="0" xfId="96" applyFont="1" applyAlignment="1">
      <alignment horizontal="right"/>
      <protection/>
    </xf>
    <xf numFmtId="165" fontId="10" fillId="0" borderId="0" xfId="96" applyFont="1" applyAlignment="1" applyProtection="1">
      <alignment horizontal="right"/>
      <protection/>
    </xf>
    <xf numFmtId="165" fontId="9" fillId="0" borderId="0" xfId="96" applyFont="1" applyAlignment="1" applyProtection="1">
      <alignment horizontal="left"/>
      <protection/>
    </xf>
    <xf numFmtId="165" fontId="10" fillId="0" borderId="0" xfId="96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165" fontId="9" fillId="0" borderId="0" xfId="96" applyFont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97" applyFont="1" applyAlignment="1">
      <alignment/>
      <protection/>
    </xf>
    <xf numFmtId="3" fontId="10" fillId="0" borderId="0" xfId="97" applyNumberFormat="1" applyFont="1" applyAlignment="1">
      <alignment/>
      <protection/>
    </xf>
    <xf numFmtId="3" fontId="10" fillId="0" borderId="0" xfId="97" applyNumberFormat="1" applyFont="1">
      <alignment/>
      <protection/>
    </xf>
    <xf numFmtId="0" fontId="16" fillId="0" borderId="0" xfId="97" applyFont="1">
      <alignment/>
      <protection/>
    </xf>
    <xf numFmtId="0" fontId="10" fillId="0" borderId="0" xfId="97" applyFont="1" applyAlignment="1" quotePrefix="1">
      <alignment/>
      <protection/>
    </xf>
    <xf numFmtId="0" fontId="9" fillId="0" borderId="0" xfId="97" applyFont="1" applyAlignment="1">
      <alignment horizontal="centerContinuous" vertical="center"/>
      <protection/>
    </xf>
    <xf numFmtId="0" fontId="10" fillId="0" borderId="0" xfId="97" applyFont="1" applyAlignment="1" quotePrefix="1">
      <alignment horizontal="centerContinuous"/>
      <protection/>
    </xf>
    <xf numFmtId="3" fontId="10" fillId="0" borderId="0" xfId="97" applyNumberFormat="1" applyFont="1" applyAlignment="1">
      <alignment horizontal="centerContinuous"/>
      <protection/>
    </xf>
    <xf numFmtId="0" fontId="10" fillId="0" borderId="0" xfId="97" applyFont="1">
      <alignment/>
      <protection/>
    </xf>
    <xf numFmtId="0" fontId="13" fillId="0" borderId="17" xfId="97" applyFont="1" applyBorder="1" applyAlignment="1">
      <alignment horizontal="centerContinuous"/>
      <protection/>
    </xf>
    <xf numFmtId="3" fontId="13" fillId="0" borderId="19" xfId="97" applyNumberFormat="1" applyFont="1" applyBorder="1" applyAlignment="1">
      <alignment horizontal="center"/>
      <protection/>
    </xf>
    <xf numFmtId="0" fontId="13" fillId="0" borderId="20" xfId="97" applyFont="1" applyBorder="1" applyAlignment="1">
      <alignment horizontal="centerContinuous"/>
      <protection/>
    </xf>
    <xf numFmtId="0" fontId="12" fillId="0" borderId="21" xfId="97" applyFont="1" applyBorder="1" applyAlignment="1" quotePrefix="1">
      <alignment horizontal="center" vertical="center"/>
      <protection/>
    </xf>
    <xf numFmtId="3" fontId="12" fillId="0" borderId="22" xfId="97" applyNumberFormat="1" applyFont="1" applyBorder="1" applyAlignment="1" quotePrefix="1">
      <alignment horizontal="center" vertical="center"/>
      <protection/>
    </xf>
    <xf numFmtId="0" fontId="16" fillId="0" borderId="0" xfId="97" applyFont="1" applyAlignment="1">
      <alignment horizontal="center" vertical="center"/>
      <protection/>
    </xf>
    <xf numFmtId="165" fontId="13" fillId="0" borderId="0" xfId="100" applyFont="1" applyFill="1" applyAlignment="1">
      <alignment horizontal="right" vertical="center"/>
      <protection/>
    </xf>
    <xf numFmtId="165" fontId="15" fillId="0" borderId="0" xfId="10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165" fontId="10" fillId="0" borderId="0" xfId="96" applyFont="1" applyFill="1">
      <alignment/>
      <protection/>
    </xf>
    <xf numFmtId="165" fontId="13" fillId="0" borderId="16" xfId="100" applyFont="1" applyFill="1" applyBorder="1" applyAlignment="1">
      <alignment horizontal="center" vertical="top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5" fontId="6" fillId="0" borderId="0" xfId="96" applyFont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165" fontId="9" fillId="0" borderId="19" xfId="100" applyFont="1" applyFill="1" applyBorder="1" applyAlignment="1">
      <alignment vertical="center"/>
      <protection/>
    </xf>
    <xf numFmtId="165" fontId="13" fillId="0" borderId="19" xfId="100" applyFont="1" applyFill="1" applyBorder="1" applyAlignment="1">
      <alignment vertical="center"/>
      <protection/>
    </xf>
    <xf numFmtId="165" fontId="13" fillId="0" borderId="17" xfId="100" applyFont="1" applyFill="1" applyBorder="1" applyAlignment="1">
      <alignment vertical="center"/>
      <protection/>
    </xf>
    <xf numFmtId="165" fontId="13" fillId="0" borderId="16" xfId="100" applyFont="1" applyFill="1" applyBorder="1" applyAlignment="1">
      <alignment vertical="center"/>
      <protection/>
    </xf>
    <xf numFmtId="165" fontId="12" fillId="0" borderId="23" xfId="100" applyFont="1" applyFill="1" applyBorder="1" applyAlignment="1">
      <alignment horizontal="centerContinuous" vertical="center"/>
      <protection/>
    </xf>
    <xf numFmtId="165" fontId="12" fillId="0" borderId="21" xfId="100" applyFont="1" applyFill="1" applyBorder="1" applyAlignment="1">
      <alignment horizontal="centerContinuous" vertical="center"/>
      <protection/>
    </xf>
    <xf numFmtId="165" fontId="12" fillId="0" borderId="18" xfId="100" applyFont="1" applyFill="1" applyBorder="1" applyAlignment="1">
      <alignment horizontal="center" vertical="center"/>
      <protection/>
    </xf>
    <xf numFmtId="165" fontId="12" fillId="0" borderId="24" xfId="100" applyFont="1" applyFill="1" applyBorder="1" applyAlignment="1">
      <alignment horizontal="center" vertical="center"/>
      <protection/>
    </xf>
    <xf numFmtId="165" fontId="12" fillId="0" borderId="25" xfId="100" applyFont="1" applyFill="1" applyBorder="1" applyAlignment="1">
      <alignment horizontal="center" vertical="center"/>
      <protection/>
    </xf>
    <xf numFmtId="165" fontId="12" fillId="0" borderId="21" xfId="100" applyFont="1" applyFill="1" applyBorder="1" applyAlignment="1">
      <alignment horizontal="center" vertical="center"/>
      <protection/>
    </xf>
    <xf numFmtId="165" fontId="12" fillId="0" borderId="26" xfId="100" applyFont="1" applyFill="1" applyBorder="1" applyAlignment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99" applyFont="1" applyAlignment="1">
      <alignment horizontal="right"/>
      <protection/>
    </xf>
    <xf numFmtId="0" fontId="5" fillId="0" borderId="0" xfId="99" applyFont="1">
      <alignment/>
      <protection/>
    </xf>
    <xf numFmtId="0" fontId="6" fillId="0" borderId="0" xfId="99" applyFont="1" applyBorder="1">
      <alignment/>
      <protection/>
    </xf>
    <xf numFmtId="0" fontId="6" fillId="0" borderId="0" xfId="99" applyFont="1">
      <alignment/>
      <protection/>
    </xf>
    <xf numFmtId="0" fontId="6" fillId="0" borderId="0" xfId="99" applyFont="1" applyFill="1">
      <alignment/>
      <protection/>
    </xf>
    <xf numFmtId="0" fontId="10" fillId="0" borderId="0" xfId="99" applyFont="1">
      <alignment/>
      <protection/>
    </xf>
    <xf numFmtId="0" fontId="0" fillId="0" borderId="0" xfId="99" applyFont="1">
      <alignment/>
      <protection/>
    </xf>
    <xf numFmtId="0" fontId="5" fillId="0" borderId="0" xfId="99" applyFont="1" applyAlignment="1">
      <alignment horizontal="right" vertical="center"/>
      <protection/>
    </xf>
    <xf numFmtId="0" fontId="5" fillId="0" borderId="0" xfId="99" applyFont="1" applyFill="1" applyAlignment="1">
      <alignment horizontal="right" vertical="center"/>
      <protection/>
    </xf>
    <xf numFmtId="0" fontId="6" fillId="0" borderId="27" xfId="99" applyFont="1" applyBorder="1">
      <alignment/>
      <protection/>
    </xf>
    <xf numFmtId="0" fontId="6" fillId="0" borderId="28" xfId="99" applyFont="1" applyBorder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5" fillId="0" borderId="19" xfId="99" applyFont="1" applyFill="1" applyBorder="1" applyAlignment="1">
      <alignment horizontal="center"/>
      <protection/>
    </xf>
    <xf numFmtId="0" fontId="6" fillId="0" borderId="15" xfId="99" applyFont="1" applyBorder="1">
      <alignment/>
      <protection/>
    </xf>
    <xf numFmtId="0" fontId="6" fillId="0" borderId="19" xfId="99" applyFont="1" applyBorder="1">
      <alignment/>
      <protection/>
    </xf>
    <xf numFmtId="0" fontId="5" fillId="0" borderId="19" xfId="99" applyFont="1" applyFill="1" applyBorder="1" applyAlignment="1" quotePrefix="1">
      <alignment horizontal="center" vertical="center"/>
      <protection/>
    </xf>
    <xf numFmtId="20" fontId="5" fillId="0" borderId="19" xfId="99" applyNumberFormat="1" applyFont="1" applyFill="1" applyBorder="1" applyAlignment="1" quotePrefix="1">
      <alignment horizontal="center" vertical="center"/>
      <protection/>
    </xf>
    <xf numFmtId="0" fontId="59" fillId="0" borderId="0" xfId="99" applyFont="1" applyAlignment="1">
      <alignment horizontal="right"/>
      <protection/>
    </xf>
    <xf numFmtId="0" fontId="7" fillId="0" borderId="22" xfId="99" applyFont="1" applyFill="1" applyBorder="1" applyAlignment="1">
      <alignment horizontal="center" vertical="center"/>
      <protection/>
    </xf>
    <xf numFmtId="0" fontId="7" fillId="0" borderId="21" xfId="99" applyFont="1" applyFill="1" applyBorder="1" applyAlignment="1">
      <alignment horizontal="center" vertical="center"/>
      <protection/>
    </xf>
    <xf numFmtId="0" fontId="59" fillId="0" borderId="0" xfId="99" applyFont="1">
      <alignment/>
      <protection/>
    </xf>
    <xf numFmtId="0" fontId="10" fillId="0" borderId="0" xfId="99" applyFont="1" applyFill="1">
      <alignment/>
      <protection/>
    </xf>
    <xf numFmtId="166" fontId="10" fillId="0" borderId="0" xfId="108" applyNumberFormat="1" applyFont="1" applyAlignment="1">
      <alignment/>
    </xf>
    <xf numFmtId="0" fontId="10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0" fillId="0" borderId="27" xfId="0" applyFont="1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/>
      <protection hidden="1" locked="0"/>
    </xf>
    <xf numFmtId="0" fontId="10" fillId="0" borderId="29" xfId="0" applyFont="1" applyBorder="1" applyAlignment="1" applyProtection="1">
      <alignment/>
      <protection hidden="1" locked="0"/>
    </xf>
    <xf numFmtId="0" fontId="5" fillId="0" borderId="28" xfId="101" applyFont="1" applyFill="1" applyBorder="1" applyAlignment="1">
      <alignment horizontal="centerContinuous" vertical="center"/>
      <protection/>
    </xf>
    <xf numFmtId="0" fontId="9" fillId="0" borderId="22" xfId="0" applyFont="1" applyBorder="1" applyAlignment="1" applyProtection="1">
      <alignment horizontal="centerContinuous" vertical="center"/>
      <protection hidden="1" locked="0"/>
    </xf>
    <xf numFmtId="0" fontId="9" fillId="0" borderId="29" xfId="0" applyFont="1" applyBorder="1" applyAlignment="1" applyProtection="1">
      <alignment horizontal="centerContinuous" vertical="center"/>
      <protection hidden="1" locked="0"/>
    </xf>
    <xf numFmtId="0" fontId="9" fillId="0" borderId="15" xfId="0" applyFont="1" applyBorder="1" applyAlignment="1" applyProtection="1">
      <alignment horizontal="centerContinuous"/>
      <protection hidden="1" locked="0"/>
    </xf>
    <xf numFmtId="0" fontId="9" fillId="0" borderId="0" xfId="0" applyFont="1" applyBorder="1" applyAlignment="1" applyProtection="1">
      <alignment horizontal="centerContinuous"/>
      <protection hidden="1" locked="0"/>
    </xf>
    <xf numFmtId="0" fontId="13" fillId="0" borderId="19" xfId="0" applyFont="1" applyBorder="1" applyAlignment="1" applyProtection="1">
      <alignment horizontal="centerContinuous"/>
      <protection hidden="1" locked="0"/>
    </xf>
    <xf numFmtId="0" fontId="5" fillId="0" borderId="0" xfId="101" applyFont="1" applyFill="1" applyBorder="1" applyAlignment="1">
      <alignment horizontal="centerContinuous" vertical="center"/>
      <protection/>
    </xf>
    <xf numFmtId="0" fontId="9" fillId="0" borderId="19" xfId="0" applyFont="1" applyBorder="1" applyAlignment="1" applyProtection="1">
      <alignment horizontal="center"/>
      <protection hidden="1" locked="0"/>
    </xf>
    <xf numFmtId="0" fontId="9" fillId="0" borderId="19" xfId="0" applyFont="1" applyBorder="1" applyAlignment="1" applyProtection="1">
      <alignment horizontal="centerContinuous"/>
      <protection hidden="1" locked="0"/>
    </xf>
    <xf numFmtId="0" fontId="9" fillId="0" borderId="29" xfId="0" applyFont="1" applyBorder="1" applyAlignment="1" applyProtection="1">
      <alignment horizontal="centerContinuous"/>
      <protection hidden="1" locked="0"/>
    </xf>
    <xf numFmtId="0" fontId="10" fillId="0" borderId="15" xfId="0" applyFont="1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/>
      <protection hidden="1" locked="0"/>
    </xf>
    <xf numFmtId="0" fontId="5" fillId="0" borderId="30" xfId="101" applyFont="1" applyFill="1" applyBorder="1" applyAlignment="1">
      <alignment horizontal="centerContinuous" vertical="center"/>
      <protection/>
    </xf>
    <xf numFmtId="0" fontId="9" fillId="0" borderId="19" xfId="0" applyFont="1" applyBorder="1" applyAlignment="1" applyProtection="1" quotePrefix="1">
      <alignment horizontal="center" vertical="center"/>
      <protection hidden="1" locked="0"/>
    </xf>
    <xf numFmtId="20" fontId="9" fillId="0" borderId="19" xfId="0" applyNumberFormat="1" applyFont="1" applyBorder="1" applyAlignment="1" applyProtection="1" quotePrefix="1">
      <alignment horizontal="center" vertical="center"/>
      <protection hidden="1" locked="0"/>
    </xf>
    <xf numFmtId="0" fontId="59" fillId="0" borderId="0" xfId="0" applyFont="1" applyAlignment="1" applyProtection="1">
      <alignment/>
      <protection hidden="1" locked="0"/>
    </xf>
    <xf numFmtId="0" fontId="12" fillId="0" borderId="15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12" fillId="0" borderId="31" xfId="0" applyFont="1" applyBorder="1" applyAlignment="1" applyProtection="1">
      <alignment horizontal="center" vertical="center"/>
      <protection hidden="1" locked="0"/>
    </xf>
    <xf numFmtId="0" fontId="12" fillId="0" borderId="21" xfId="0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0" fontId="9" fillId="0" borderId="15" xfId="0" applyFont="1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>
      <alignment vertical="center"/>
      <protection hidden="1" locked="0"/>
    </xf>
    <xf numFmtId="0" fontId="9" fillId="0" borderId="19" xfId="0" applyFont="1" applyBorder="1" applyAlignment="1" applyProtection="1">
      <alignment vertical="center"/>
      <protection hidden="1" locked="0"/>
    </xf>
    <xf numFmtId="0" fontId="14" fillId="0" borderId="15" xfId="0" applyFont="1" applyBorder="1" applyAlignment="1" applyProtection="1">
      <alignment vertical="center"/>
      <protection hidden="1" locked="0"/>
    </xf>
    <xf numFmtId="0" fontId="14" fillId="0" borderId="0" xfId="0" applyFont="1" applyBorder="1" applyAlignment="1" applyProtection="1">
      <alignment vertical="center"/>
      <protection hidden="1" locked="0"/>
    </xf>
    <xf numFmtId="0" fontId="9" fillId="0" borderId="15" xfId="0" applyFont="1" applyBorder="1" applyAlignment="1" applyProtection="1" quotePrefix="1">
      <alignment horizontal="center"/>
      <protection hidden="1" locked="0"/>
    </xf>
    <xf numFmtId="0" fontId="9" fillId="0" borderId="0" xfId="0" applyFont="1" applyBorder="1" applyAlignment="1" applyProtection="1">
      <alignment horizontal="left"/>
      <protection hidden="1" locked="0"/>
    </xf>
    <xf numFmtId="0" fontId="9" fillId="0" borderId="19" xfId="0" applyFont="1" applyBorder="1" applyAlignment="1" applyProtection="1" quotePrefix="1">
      <alignment horizontal="center"/>
      <protection hidden="1" locked="0"/>
    </xf>
    <xf numFmtId="0" fontId="10" fillId="0" borderId="15" xfId="0" applyFont="1" applyBorder="1" applyAlignment="1" applyProtection="1">
      <alignment vertical="center"/>
      <protection hidden="1" locked="0"/>
    </xf>
    <xf numFmtId="0" fontId="16" fillId="0" borderId="0" xfId="0" applyFont="1" applyBorder="1" applyAlignment="1" applyProtection="1">
      <alignment vertical="center"/>
      <protection hidden="1" locked="0"/>
    </xf>
    <xf numFmtId="0" fontId="10" fillId="0" borderId="19" xfId="0" applyFont="1" applyBorder="1" applyAlignment="1" applyProtection="1">
      <alignment vertical="center"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2" fontId="10" fillId="0" borderId="0" xfId="0" applyNumberFormat="1" applyFont="1" applyBorder="1" applyAlignment="1" applyProtection="1">
      <alignment vertical="top" wrapText="1"/>
      <protection hidden="1" locked="0"/>
    </xf>
    <xf numFmtId="2" fontId="10" fillId="0" borderId="19" xfId="0" applyNumberFormat="1" applyFont="1" applyBorder="1" applyAlignment="1" applyProtection="1">
      <alignment vertical="center" wrapText="1"/>
      <protection hidden="1" locked="0"/>
    </xf>
    <xf numFmtId="2" fontId="61" fillId="0" borderId="0" xfId="0" applyNumberFormat="1" applyFont="1" applyBorder="1" applyAlignment="1" applyProtection="1">
      <alignment vertical="top" wrapText="1"/>
      <protection hidden="1" locked="0"/>
    </xf>
    <xf numFmtId="0" fontId="9" fillId="0" borderId="19" xfId="0" applyFont="1" applyBorder="1" applyAlignment="1" applyProtection="1">
      <alignment horizontal="center" vertical="center"/>
      <protection hidden="1" locked="0"/>
    </xf>
    <xf numFmtId="0" fontId="9" fillId="0" borderId="15" xfId="0" applyFont="1" applyBorder="1" applyAlignment="1" applyProtection="1">
      <alignment horizontal="center" vertical="center"/>
      <protection hidden="1" locked="0"/>
    </xf>
    <xf numFmtId="2" fontId="10" fillId="0" borderId="19" xfId="0" applyNumberFormat="1" applyFont="1" applyBorder="1" applyAlignment="1" applyProtection="1">
      <alignment vertical="top" wrapText="1"/>
      <protection hidden="1" locked="0"/>
    </xf>
    <xf numFmtId="165" fontId="10" fillId="0" borderId="0" xfId="102" applyFont="1">
      <alignment/>
      <protection/>
    </xf>
    <xf numFmtId="165" fontId="10" fillId="0" borderId="0" xfId="102" applyFont="1" applyBorder="1">
      <alignment/>
      <protection/>
    </xf>
    <xf numFmtId="165" fontId="6" fillId="0" borderId="0" xfId="102" applyFont="1">
      <alignment/>
      <protection/>
    </xf>
    <xf numFmtId="165" fontId="9" fillId="0" borderId="0" xfId="102" applyFont="1" applyAlignment="1" applyProtection="1">
      <alignment horizontal="centerContinuous"/>
      <protection/>
    </xf>
    <xf numFmtId="165" fontId="10" fillId="0" borderId="0" xfId="102" applyFont="1" applyAlignment="1">
      <alignment horizontal="centerContinuous"/>
      <protection/>
    </xf>
    <xf numFmtId="165" fontId="10" fillId="0" borderId="10" xfId="102" applyFont="1" applyBorder="1">
      <alignment/>
      <protection/>
    </xf>
    <xf numFmtId="165" fontId="13" fillId="0" borderId="10" xfId="102" applyFont="1" applyBorder="1" applyAlignment="1">
      <alignment horizontal="right"/>
      <protection/>
    </xf>
    <xf numFmtId="165" fontId="10" fillId="0" borderId="27" xfId="102" applyFont="1" applyBorder="1">
      <alignment/>
      <protection/>
    </xf>
    <xf numFmtId="165" fontId="10" fillId="0" borderId="29" xfId="102" applyFont="1" applyBorder="1">
      <alignment/>
      <protection/>
    </xf>
    <xf numFmtId="165" fontId="10" fillId="0" borderId="15" xfId="102" applyFont="1" applyBorder="1">
      <alignment/>
      <protection/>
    </xf>
    <xf numFmtId="165" fontId="9" fillId="0" borderId="19" xfId="102" applyFont="1" applyBorder="1" applyAlignment="1" applyProtection="1">
      <alignment horizontal="centerContinuous"/>
      <protection/>
    </xf>
    <xf numFmtId="165" fontId="13" fillId="0" borderId="10" xfId="102" applyFont="1" applyBorder="1" applyAlignment="1">
      <alignment horizontal="centerContinuous" vertical="top"/>
      <protection/>
    </xf>
    <xf numFmtId="165" fontId="13" fillId="0" borderId="10" xfId="102" applyFont="1" applyBorder="1" applyAlignment="1">
      <alignment horizontal="centerContinuous"/>
      <protection/>
    </xf>
    <xf numFmtId="165" fontId="13" fillId="0" borderId="31" xfId="102" applyFont="1" applyBorder="1" applyAlignment="1">
      <alignment horizontal="centerContinuous"/>
      <protection/>
    </xf>
    <xf numFmtId="165" fontId="9" fillId="0" borderId="19" xfId="102" applyFont="1" applyBorder="1" applyAlignment="1" applyProtection="1">
      <alignment horizontal="center"/>
      <protection/>
    </xf>
    <xf numFmtId="165" fontId="13" fillId="0" borderId="15" xfId="102" applyFont="1" applyBorder="1" applyAlignment="1">
      <alignment horizontal="centerContinuous"/>
      <protection/>
    </xf>
    <xf numFmtId="165" fontId="13" fillId="0" borderId="0" xfId="102" applyFont="1" applyBorder="1" applyAlignment="1">
      <alignment horizontal="centerContinuous"/>
      <protection/>
    </xf>
    <xf numFmtId="165" fontId="62" fillId="0" borderId="10" xfId="102" applyFont="1" applyBorder="1" applyAlignment="1">
      <alignment horizontal="left"/>
      <protection/>
    </xf>
    <xf numFmtId="165" fontId="62" fillId="0" borderId="31" xfId="102" applyFont="1" applyBorder="1" applyAlignment="1">
      <alignment horizontal="left"/>
      <protection/>
    </xf>
    <xf numFmtId="165" fontId="9" fillId="0" borderId="19" xfId="102" applyFont="1" applyBorder="1" applyAlignment="1" applyProtection="1">
      <alignment horizontal="left"/>
      <protection/>
    </xf>
    <xf numFmtId="165" fontId="9" fillId="0" borderId="15" xfId="102" applyFont="1" applyBorder="1" applyAlignment="1" applyProtection="1">
      <alignment horizontal="center"/>
      <protection/>
    </xf>
    <xf numFmtId="165" fontId="13" fillId="0" borderId="28" xfId="102" applyFont="1" applyBorder="1" applyAlignment="1">
      <alignment/>
      <protection/>
    </xf>
    <xf numFmtId="165" fontId="16" fillId="0" borderId="19" xfId="102" applyFont="1" applyBorder="1" applyAlignment="1" applyProtection="1">
      <alignment horizontal="left"/>
      <protection locked="0"/>
    </xf>
    <xf numFmtId="165" fontId="9" fillId="0" borderId="0" xfId="102" applyFont="1" applyBorder="1" applyAlignment="1" applyProtection="1">
      <alignment horizontal="center"/>
      <protection/>
    </xf>
    <xf numFmtId="165" fontId="14" fillId="0" borderId="19" xfId="102" applyFont="1" applyBorder="1" applyAlignment="1" applyProtection="1">
      <alignment horizontal="center"/>
      <protection/>
    </xf>
    <xf numFmtId="165" fontId="10" fillId="0" borderId="30" xfId="102" applyFont="1" applyBorder="1">
      <alignment/>
      <protection/>
    </xf>
    <xf numFmtId="165" fontId="16" fillId="0" borderId="32" xfId="102" applyFont="1" applyBorder="1" applyAlignment="1">
      <alignment horizontal="left"/>
      <protection/>
    </xf>
    <xf numFmtId="165" fontId="15" fillId="0" borderId="33" xfId="102" applyFont="1" applyBorder="1" applyAlignment="1" applyProtection="1" quotePrefix="1">
      <alignment horizontal="center"/>
      <protection/>
    </xf>
    <xf numFmtId="165" fontId="15" fillId="0" borderId="31" xfId="102" applyFont="1" applyBorder="1" applyAlignment="1" applyProtection="1" quotePrefix="1">
      <alignment horizontal="center"/>
      <protection/>
    </xf>
    <xf numFmtId="165" fontId="15" fillId="0" borderId="34" xfId="102" applyFont="1" applyBorder="1" applyAlignment="1" applyProtection="1" quotePrefix="1">
      <alignment horizontal="center"/>
      <protection/>
    </xf>
    <xf numFmtId="165" fontId="10" fillId="0" borderId="23" xfId="102" applyFont="1" applyBorder="1">
      <alignment/>
      <protection/>
    </xf>
    <xf numFmtId="165" fontId="10" fillId="0" borderId="18" xfId="102" applyFont="1" applyBorder="1">
      <alignment/>
      <protection/>
    </xf>
    <xf numFmtId="165" fontId="64" fillId="0" borderId="35" xfId="102" applyFont="1" applyBorder="1" applyAlignment="1" applyProtection="1">
      <alignment horizontal="centerContinuous" vertical="center"/>
      <protection/>
    </xf>
    <xf numFmtId="165" fontId="64" fillId="0" borderId="35" xfId="102" applyFont="1" applyBorder="1" applyAlignment="1" applyProtection="1">
      <alignment horizontal="center"/>
      <protection/>
    </xf>
    <xf numFmtId="167" fontId="65" fillId="0" borderId="0" xfId="0" applyNumberFormat="1" applyFont="1" applyFill="1" applyAlignment="1">
      <alignment/>
    </xf>
    <xf numFmtId="167" fontId="66" fillId="0" borderId="0" xfId="0" applyNumberFormat="1" applyFont="1" applyFill="1" applyAlignment="1">
      <alignment horizontal="center"/>
    </xf>
    <xf numFmtId="167" fontId="67" fillId="0" borderId="0" xfId="0" applyNumberFormat="1" applyFont="1" applyFill="1" applyBorder="1" applyAlignment="1">
      <alignment horizontal="center" vertical="center"/>
    </xf>
    <xf numFmtId="167" fontId="67" fillId="0" borderId="0" xfId="0" applyNumberFormat="1" applyFont="1" applyFill="1" applyAlignment="1">
      <alignment horizontal="center" vertical="center" wrapText="1"/>
    </xf>
    <xf numFmtId="167" fontId="67" fillId="0" borderId="0" xfId="0" applyNumberFormat="1" applyFont="1" applyFill="1" applyAlignment="1">
      <alignment vertical="center"/>
    </xf>
    <xf numFmtId="167" fontId="67" fillId="0" borderId="0" xfId="0" applyNumberFormat="1" applyFont="1" applyFill="1" applyAlignment="1">
      <alignment horizontal="right" vertical="center"/>
    </xf>
    <xf numFmtId="43" fontId="67" fillId="0" borderId="0" xfId="0" applyNumberFormat="1" applyFont="1" applyFill="1" applyAlignment="1">
      <alignment/>
    </xf>
    <xf numFmtId="41" fontId="67" fillId="0" borderId="0" xfId="0" applyNumberFormat="1" applyFont="1" applyFill="1" applyAlignment="1">
      <alignment/>
    </xf>
    <xf numFmtId="41" fontId="67" fillId="0" borderId="0" xfId="0" applyNumberFormat="1" applyFont="1" applyFill="1" applyAlignment="1">
      <alignment horizontal="center" vertical="center"/>
    </xf>
    <xf numFmtId="43" fontId="67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167" fontId="66" fillId="0" borderId="0" xfId="0" applyNumberFormat="1" applyFont="1" applyFill="1" applyBorder="1" applyAlignment="1">
      <alignment horizontal="center" wrapText="1"/>
    </xf>
    <xf numFmtId="167" fontId="67" fillId="0" borderId="0" xfId="0" applyNumberFormat="1" applyFont="1" applyFill="1" applyBorder="1" applyAlignment="1">
      <alignment horizontal="center"/>
    </xf>
    <xf numFmtId="167" fontId="67" fillId="0" borderId="0" xfId="0" applyNumberFormat="1" applyFont="1" applyFill="1" applyBorder="1" applyAlignment="1">
      <alignment horizontal="center" vertical="center" wrapText="1"/>
    </xf>
    <xf numFmtId="167" fontId="66" fillId="0" borderId="21" xfId="0" applyNumberFormat="1" applyFont="1" applyFill="1" applyBorder="1" applyAlignment="1">
      <alignment horizontal="center" vertical="center" wrapText="1"/>
    </xf>
    <xf numFmtId="41" fontId="66" fillId="0" borderId="21" xfId="0" applyNumberFormat="1" applyFont="1" applyFill="1" applyBorder="1" applyAlignment="1">
      <alignment horizontal="center" vertical="center" wrapText="1"/>
    </xf>
    <xf numFmtId="20" fontId="66" fillId="0" borderId="21" xfId="0" applyNumberFormat="1" applyFont="1" applyFill="1" applyBorder="1" applyAlignment="1" quotePrefix="1">
      <alignment horizontal="center" vertical="center" wrapText="1"/>
    </xf>
    <xf numFmtId="0" fontId="6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67" fontId="67" fillId="0" borderId="0" xfId="0" applyNumberFormat="1" applyFont="1" applyFill="1" applyAlignment="1">
      <alignment/>
    </xf>
    <xf numFmtId="167" fontId="67" fillId="0" borderId="0" xfId="0" applyNumberFormat="1" applyFont="1" applyFill="1" applyAlignment="1">
      <alignment horizontal="center"/>
    </xf>
    <xf numFmtId="0" fontId="9" fillId="0" borderId="0" xfId="97" applyFont="1" applyAlignment="1">
      <alignment horizontal="center"/>
      <protection/>
    </xf>
    <xf numFmtId="0" fontId="5" fillId="0" borderId="0" xfId="99" applyFont="1" applyAlignment="1">
      <alignment horizontal="center"/>
      <protection/>
    </xf>
    <xf numFmtId="0" fontId="9" fillId="0" borderId="0" xfId="0" applyFont="1" applyAlignment="1" applyProtection="1">
      <alignment horizontal="center"/>
      <protection hidden="1" locked="0"/>
    </xf>
    <xf numFmtId="0" fontId="6" fillId="0" borderId="0" xfId="99" applyFont="1" applyAlignment="1">
      <alignment horizontal="center"/>
      <protection/>
    </xf>
    <xf numFmtId="0" fontId="5" fillId="0" borderId="19" xfId="99" applyFont="1" applyFill="1" applyBorder="1" applyAlignment="1">
      <alignment horizontal="center" vertical="center"/>
      <protection/>
    </xf>
    <xf numFmtId="0" fontId="5" fillId="0" borderId="0" xfId="99" applyFont="1" applyFill="1" applyBorder="1" applyAlignment="1">
      <alignment horizontal="center" vertical="center"/>
      <protection/>
    </xf>
    <xf numFmtId="0" fontId="5" fillId="0" borderId="29" xfId="99" applyFont="1" applyFill="1" applyBorder="1" applyAlignment="1">
      <alignment horizontal="center"/>
      <protection/>
    </xf>
    <xf numFmtId="0" fontId="5" fillId="0" borderId="30" xfId="99" applyFont="1" applyFill="1" applyBorder="1" applyAlignment="1">
      <alignment horizontal="center" vertical="center"/>
      <protection/>
    </xf>
    <xf numFmtId="0" fontId="5" fillId="0" borderId="31" xfId="99" applyFont="1" applyFill="1" applyBorder="1" applyAlignment="1">
      <alignment horizontal="center" vertical="center"/>
      <protection/>
    </xf>
    <xf numFmtId="0" fontId="23" fillId="0" borderId="0" xfId="99" applyFont="1" applyAlignment="1">
      <alignment horizontal="right"/>
      <protection/>
    </xf>
    <xf numFmtId="0" fontId="72" fillId="0" borderId="0" xfId="99" applyFont="1" applyBorder="1" applyAlignment="1">
      <alignment vertical="center"/>
      <protection/>
    </xf>
    <xf numFmtId="0" fontId="23" fillId="0" borderId="0" xfId="99" applyFont="1">
      <alignment/>
      <protection/>
    </xf>
    <xf numFmtId="0" fontId="22" fillId="0" borderId="0" xfId="99" applyFont="1" applyBorder="1" applyAlignment="1" quotePrefix="1">
      <alignment horizontal="center" vertical="center"/>
      <protection/>
    </xf>
    <xf numFmtId="0" fontId="73" fillId="0" borderId="0" xfId="99" applyFont="1" applyBorder="1" applyAlignment="1">
      <alignment vertical="center"/>
      <protection/>
    </xf>
    <xf numFmtId="0" fontId="72" fillId="0" borderId="0" xfId="99" applyFont="1" applyBorder="1" applyAlignment="1">
      <alignment vertical="center"/>
      <protection/>
    </xf>
    <xf numFmtId="0" fontId="23" fillId="0" borderId="0" xfId="99" applyFont="1" applyAlignment="1">
      <alignment horizontal="right" vertical="top"/>
      <protection/>
    </xf>
    <xf numFmtId="0" fontId="73" fillId="0" borderId="0" xfId="99" applyFont="1" applyBorder="1" applyAlignment="1">
      <alignment horizontal="left" vertical="center"/>
      <protection/>
    </xf>
    <xf numFmtId="0" fontId="73" fillId="0" borderId="0" xfId="99" applyFont="1" applyBorder="1" applyAlignment="1" quotePrefix="1">
      <alignment horizontal="left" vertical="center"/>
      <protection/>
    </xf>
    <xf numFmtId="0" fontId="73" fillId="0" borderId="15" xfId="99" applyFont="1" applyBorder="1" applyAlignment="1">
      <alignment vertical="center"/>
      <protection/>
    </xf>
    <xf numFmtId="0" fontId="73" fillId="0" borderId="0" xfId="99" applyFont="1" applyBorder="1" applyAlignment="1">
      <alignment vertical="center"/>
      <protection/>
    </xf>
    <xf numFmtId="0" fontId="73" fillId="0" borderId="15" xfId="99" applyFont="1" applyBorder="1" applyAlignment="1">
      <alignment horizontal="center" vertical="center"/>
      <protection/>
    </xf>
    <xf numFmtId="49" fontId="9" fillId="0" borderId="0" xfId="100" applyNumberFormat="1" applyFont="1" applyFill="1" applyAlignment="1" applyProtection="1">
      <alignment horizontal="centerContinuous" vertical="center"/>
      <protection locked="0"/>
    </xf>
    <xf numFmtId="165" fontId="12" fillId="0" borderId="23" xfId="100" applyFont="1" applyFill="1" applyBorder="1" applyAlignment="1">
      <alignment horizontal="center" vertical="center"/>
      <protection/>
    </xf>
    <xf numFmtId="165" fontId="12" fillId="0" borderId="36" xfId="100" applyFont="1" applyFill="1" applyBorder="1" applyAlignment="1">
      <alignment horizontal="center" vertical="center"/>
      <protection/>
    </xf>
    <xf numFmtId="165" fontId="10" fillId="0" borderId="0" xfId="102" applyFont="1" applyAlignment="1">
      <alignment horizontal="center"/>
      <protection/>
    </xf>
    <xf numFmtId="165" fontId="62" fillId="0" borderId="22" xfId="102" applyFont="1" applyBorder="1" applyAlignment="1">
      <alignment horizontal="left"/>
      <protection/>
    </xf>
    <xf numFmtId="0" fontId="9" fillId="0" borderId="10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/>
      <protection hidden="1" locked="0"/>
    </xf>
    <xf numFmtId="0" fontId="10" fillId="0" borderId="0" xfId="0" applyFont="1" applyFill="1" applyAlignment="1" applyProtection="1">
      <alignment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16" fillId="0" borderId="0" xfId="0" applyFont="1" applyFill="1" applyBorder="1" applyAlignment="1" applyProtection="1">
      <alignment/>
      <protection hidden="1" locked="0"/>
    </xf>
    <xf numFmtId="0" fontId="16" fillId="0" borderId="0" xfId="0" applyFont="1" applyFill="1" applyAlignment="1" applyProtection="1">
      <alignment/>
      <protection hidden="1" locked="0"/>
    </xf>
    <xf numFmtId="0" fontId="9" fillId="0" borderId="14" xfId="0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Continuous" vertical="center"/>
      <protection hidden="1" locked="0"/>
    </xf>
    <xf numFmtId="0" fontId="9" fillId="0" borderId="22" xfId="0" applyFont="1" applyFill="1" applyBorder="1" applyAlignment="1" applyProtection="1">
      <alignment horizontal="centerContinuous" vertical="center"/>
      <protection hidden="1" locked="0"/>
    </xf>
    <xf numFmtId="0" fontId="9" fillId="0" borderId="17" xfId="0" applyFont="1" applyFill="1" applyBorder="1" applyAlignment="1" applyProtection="1">
      <alignment horizontal="center" vertical="center"/>
      <protection hidden="1" locked="0"/>
    </xf>
    <xf numFmtId="0" fontId="9" fillId="0" borderId="14" xfId="0" applyFont="1" applyFill="1" applyBorder="1" applyAlignment="1" applyProtection="1">
      <alignment horizontal="center"/>
      <protection hidden="1" locked="0"/>
    </xf>
    <xf numFmtId="0" fontId="9" fillId="0" borderId="17" xfId="0" applyFont="1" applyFill="1" applyBorder="1" applyAlignment="1" applyProtection="1" quotePrefix="1">
      <alignment horizontal="centerContinuous" vertical="center"/>
      <protection hidden="1" locked="0"/>
    </xf>
    <xf numFmtId="0" fontId="9" fillId="0" borderId="17" xfId="0" applyFont="1" applyFill="1" applyBorder="1" applyAlignment="1" applyProtection="1">
      <alignment horizontal="centerContinuous" vertical="center"/>
      <protection hidden="1" locked="0"/>
    </xf>
    <xf numFmtId="0" fontId="12" fillId="0" borderId="23" xfId="0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Continuous" vertical="center"/>
      <protection hidden="1" locked="0"/>
    </xf>
    <xf numFmtId="0" fontId="9" fillId="0" borderId="30" xfId="0" applyFont="1" applyBorder="1" applyAlignment="1" applyProtection="1">
      <alignment horizontal="center" vertical="center"/>
      <protection hidden="1" locked="0"/>
    </xf>
    <xf numFmtId="0" fontId="9" fillId="0" borderId="31" xfId="0" applyFont="1" applyBorder="1" applyAlignment="1" applyProtection="1">
      <alignment vertical="center"/>
      <protection hidden="1" locked="0"/>
    </xf>
    <xf numFmtId="0" fontId="0" fillId="0" borderId="10" xfId="99" applyFont="1" applyBorder="1" applyAlignment="1">
      <alignment horizontal="center"/>
      <protection/>
    </xf>
    <xf numFmtId="0" fontId="10" fillId="0" borderId="10" xfId="99" applyFont="1" applyBorder="1">
      <alignment/>
      <protection/>
    </xf>
    <xf numFmtId="165" fontId="22" fillId="0" borderId="0" xfId="103" applyFont="1" applyAlignment="1" applyProtection="1">
      <alignment horizontal="center"/>
      <protection/>
    </xf>
    <xf numFmtId="165" fontId="10" fillId="0" borderId="0" xfId="103" applyFont="1">
      <alignment/>
      <protection/>
    </xf>
    <xf numFmtId="165" fontId="9" fillId="0" borderId="0" xfId="103" applyFont="1" applyAlignment="1" applyProtection="1">
      <alignment horizontal="center"/>
      <protection/>
    </xf>
    <xf numFmtId="165" fontId="16" fillId="0" borderId="0" xfId="103" applyFont="1" applyAlignment="1" applyProtection="1">
      <alignment horizontal="center"/>
      <protection/>
    </xf>
    <xf numFmtId="165" fontId="16" fillId="0" borderId="0" xfId="103" applyFont="1" applyAlignment="1" applyProtection="1">
      <alignment horizontal="right"/>
      <protection/>
    </xf>
    <xf numFmtId="165" fontId="16" fillId="0" borderId="0" xfId="103" applyFont="1" applyAlignment="1">
      <alignment horizontal="right"/>
      <protection/>
    </xf>
    <xf numFmtId="165" fontId="23" fillId="0" borderId="0" xfId="103" applyFont="1">
      <alignment/>
      <protection/>
    </xf>
    <xf numFmtId="165" fontId="16" fillId="0" borderId="0" xfId="103" applyFont="1">
      <alignment/>
      <protection/>
    </xf>
    <xf numFmtId="0" fontId="16" fillId="0" borderId="0" xfId="0" applyFont="1" applyAlignment="1">
      <alignment/>
    </xf>
    <xf numFmtId="165" fontId="16" fillId="0" borderId="0" xfId="103" applyFont="1" quotePrefix="1">
      <alignment/>
      <protection/>
    </xf>
    <xf numFmtId="0" fontId="6" fillId="0" borderId="0" xfId="99" applyFont="1" applyFill="1" applyBorder="1">
      <alignment/>
      <protection/>
    </xf>
    <xf numFmtId="0" fontId="10" fillId="0" borderId="10" xfId="99" applyFont="1" applyFill="1" applyBorder="1">
      <alignment/>
      <protection/>
    </xf>
    <xf numFmtId="0" fontId="10" fillId="0" borderId="0" xfId="99" applyFont="1" applyFill="1" applyBorder="1">
      <alignment/>
      <protection/>
    </xf>
    <xf numFmtId="0" fontId="22" fillId="0" borderId="0" xfId="99" applyFont="1" applyBorder="1" applyAlignment="1">
      <alignment horizontal="left" vertical="center"/>
      <protection/>
    </xf>
    <xf numFmtId="165" fontId="10" fillId="0" borderId="27" xfId="102" applyFont="1" applyFill="1" applyBorder="1">
      <alignment/>
      <protection/>
    </xf>
    <xf numFmtId="165" fontId="10" fillId="0" borderId="28" xfId="102" applyFont="1" applyFill="1" applyBorder="1">
      <alignment/>
      <protection/>
    </xf>
    <xf numFmtId="0" fontId="0" fillId="0" borderId="0" xfId="0" applyFill="1" applyAlignment="1">
      <alignment/>
    </xf>
    <xf numFmtId="165" fontId="10" fillId="0" borderId="10" xfId="102" applyFont="1" applyFill="1" applyBorder="1" applyAlignment="1" applyProtection="1" quotePrefix="1">
      <alignment horizontal="center"/>
      <protection/>
    </xf>
    <xf numFmtId="0" fontId="67" fillId="0" borderId="21" xfId="0" applyFont="1" applyFill="1" applyBorder="1" applyAlignment="1">
      <alignment/>
    </xf>
    <xf numFmtId="0" fontId="66" fillId="0" borderId="37" xfId="0" applyFont="1" applyFill="1" applyBorder="1" applyAlignment="1" quotePrefix="1">
      <alignment horizontal="center" vertical="center" wrapText="1"/>
    </xf>
    <xf numFmtId="167" fontId="71" fillId="0" borderId="38" xfId="0" applyNumberFormat="1" applyFont="1" applyFill="1" applyBorder="1" applyAlignment="1">
      <alignment horizontal="center" vertical="center" wrapText="1"/>
    </xf>
    <xf numFmtId="167" fontId="71" fillId="0" borderId="39" xfId="0" applyNumberFormat="1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39" xfId="0" applyNumberFormat="1" applyFont="1" applyFill="1" applyBorder="1" applyAlignment="1">
      <alignment horizontal="center" vertical="center"/>
    </xf>
    <xf numFmtId="41" fontId="71" fillId="0" borderId="39" xfId="0" applyNumberFormat="1" applyFont="1" applyFill="1" applyBorder="1" applyAlignment="1" quotePrefix="1">
      <alignment horizontal="center" vertical="center"/>
    </xf>
    <xf numFmtId="0" fontId="71" fillId="0" borderId="39" xfId="0" applyNumberFormat="1" applyFont="1" applyFill="1" applyBorder="1" applyAlignment="1" quotePrefix="1">
      <alignment horizontal="center" vertical="center"/>
    </xf>
    <xf numFmtId="0" fontId="71" fillId="0" borderId="40" xfId="0" applyFont="1" applyFill="1" applyBorder="1" applyAlignment="1">
      <alignment horizontal="center" vertical="center" wrapText="1"/>
    </xf>
    <xf numFmtId="167" fontId="11" fillId="0" borderId="41" xfId="0" applyNumberFormat="1" applyFont="1" applyFill="1" applyBorder="1" applyAlignment="1">
      <alignment/>
    </xf>
    <xf numFmtId="167" fontId="11" fillId="0" borderId="42" xfId="0" applyNumberFormat="1" applyFont="1" applyFill="1" applyBorder="1" applyAlignment="1">
      <alignment horizontal="center"/>
    </xf>
    <xf numFmtId="167" fontId="11" fillId="0" borderId="42" xfId="0" applyNumberFormat="1" applyFont="1" applyFill="1" applyBorder="1" applyAlignment="1">
      <alignment horizontal="center" vertical="center"/>
    </xf>
    <xf numFmtId="167" fontId="11" fillId="0" borderId="42" xfId="0" applyNumberFormat="1" applyFont="1" applyFill="1" applyBorder="1" applyAlignment="1">
      <alignment horizontal="center" vertical="center" wrapText="1"/>
    </xf>
    <xf numFmtId="165" fontId="10" fillId="0" borderId="15" xfId="100" applyFont="1" applyFill="1" applyBorder="1" applyAlignment="1" applyProtection="1">
      <alignment horizontal="left"/>
      <protection/>
    </xf>
    <xf numFmtId="165" fontId="10" fillId="0" borderId="0" xfId="100" applyFont="1" applyFill="1" applyBorder="1" applyAlignment="1" applyProtection="1" quotePrefix="1">
      <alignment horizontal="left"/>
      <protection/>
    </xf>
    <xf numFmtId="165" fontId="10" fillId="0" borderId="30" xfId="100" applyFont="1" applyFill="1" applyBorder="1" applyAlignment="1" applyProtection="1">
      <alignment horizontal="left"/>
      <protection/>
    </xf>
    <xf numFmtId="165" fontId="10" fillId="0" borderId="10" xfId="100" applyFont="1" applyFill="1" applyBorder="1" applyAlignment="1" applyProtection="1">
      <alignment horizontal="left"/>
      <protection/>
    </xf>
    <xf numFmtId="165" fontId="18" fillId="0" borderId="10" xfId="100" applyFont="1" applyFill="1" applyBorder="1" applyAlignment="1">
      <alignment horizontal="centerContinuous" vertical="center"/>
      <protection/>
    </xf>
    <xf numFmtId="165" fontId="10" fillId="0" borderId="0" xfId="100" applyFont="1" applyFill="1" applyBorder="1" applyAlignment="1">
      <alignment vertical="center"/>
      <protection/>
    </xf>
    <xf numFmtId="165" fontId="10" fillId="0" borderId="15" xfId="100" applyFont="1" applyFill="1" applyBorder="1" applyAlignment="1" applyProtection="1" quotePrefix="1">
      <alignment horizontal="left"/>
      <protection/>
    </xf>
    <xf numFmtId="165" fontId="18" fillId="0" borderId="43" xfId="100" applyFont="1" applyFill="1" applyBorder="1" applyAlignment="1">
      <alignment horizontal="centerContinuous" vertical="center"/>
      <protection/>
    </xf>
    <xf numFmtId="165" fontId="18" fillId="0" borderId="28" xfId="100" applyFont="1" applyFill="1" applyBorder="1" applyAlignment="1">
      <alignment horizontal="centerContinuous" vertical="center"/>
      <protection/>
    </xf>
    <xf numFmtId="165" fontId="18" fillId="0" borderId="12" xfId="100" applyFont="1" applyFill="1" applyBorder="1" applyAlignment="1">
      <alignment horizontal="centerContinuous" vertical="center"/>
      <protection/>
    </xf>
    <xf numFmtId="165" fontId="10" fillId="0" borderId="30" xfId="100" applyFont="1" applyFill="1" applyBorder="1" applyAlignment="1" applyProtection="1" quotePrefix="1">
      <alignment horizontal="left"/>
      <protection/>
    </xf>
    <xf numFmtId="165" fontId="10" fillId="0" borderId="27" xfId="100" applyFont="1" applyFill="1" applyBorder="1" applyAlignment="1" applyProtection="1" quotePrefix="1">
      <alignment horizontal="left"/>
      <protection/>
    </xf>
    <xf numFmtId="165" fontId="10" fillId="0" borderId="28" xfId="100" applyFont="1" applyFill="1" applyBorder="1" applyAlignment="1" applyProtection="1" quotePrefix="1">
      <alignment horizontal="left"/>
      <protection/>
    </xf>
    <xf numFmtId="165" fontId="10" fillId="0" borderId="28" xfId="100" applyFont="1" applyFill="1" applyBorder="1" applyAlignment="1" applyProtection="1">
      <alignment horizontal="left"/>
      <protection/>
    </xf>
    <xf numFmtId="165" fontId="9" fillId="0" borderId="15" xfId="100" applyFont="1" applyFill="1" applyBorder="1">
      <alignment/>
      <protection/>
    </xf>
    <xf numFmtId="165" fontId="9" fillId="0" borderId="0" xfId="100" applyFont="1" applyFill="1" applyBorder="1">
      <alignment/>
      <protection/>
    </xf>
    <xf numFmtId="165" fontId="13" fillId="0" borderId="0" xfId="100" applyFont="1" applyFill="1" applyBorder="1" applyAlignment="1" applyProtection="1">
      <alignment horizontal="right"/>
      <protection/>
    </xf>
    <xf numFmtId="165" fontId="9" fillId="0" borderId="0" xfId="100" applyFont="1" applyFill="1" applyBorder="1" applyAlignment="1" applyProtection="1">
      <alignment horizontal="left"/>
      <protection/>
    </xf>
    <xf numFmtId="0" fontId="67" fillId="24" borderId="0" xfId="0" applyFont="1" applyFill="1" applyAlignment="1">
      <alignment/>
    </xf>
    <xf numFmtId="3" fontId="72" fillId="0" borderId="27" xfId="99" applyNumberFormat="1" applyFont="1" applyFill="1" applyBorder="1" applyAlignment="1">
      <alignment vertical="center"/>
      <protection/>
    </xf>
    <xf numFmtId="3" fontId="72" fillId="0" borderId="29" xfId="99" applyNumberFormat="1" applyFont="1" applyFill="1" applyBorder="1" applyAlignment="1">
      <alignment vertical="center"/>
      <protection/>
    </xf>
    <xf numFmtId="3" fontId="72" fillId="0" borderId="0" xfId="99" applyNumberFormat="1" applyFont="1" applyFill="1" applyBorder="1" applyAlignment="1">
      <alignment vertical="center"/>
      <protection/>
    </xf>
    <xf numFmtId="3" fontId="72" fillId="0" borderId="19" xfId="99" applyNumberFormat="1" applyFont="1" applyFill="1" applyBorder="1" applyAlignment="1">
      <alignment vertical="center"/>
      <protection/>
    </xf>
    <xf numFmtId="3" fontId="73" fillId="0" borderId="0" xfId="99" applyNumberFormat="1" applyFont="1" applyFill="1" applyBorder="1" applyAlignment="1">
      <alignment vertical="center"/>
      <protection/>
    </xf>
    <xf numFmtId="3" fontId="73" fillId="0" borderId="19" xfId="99" applyNumberFormat="1" applyFont="1" applyFill="1" applyBorder="1" applyAlignment="1">
      <alignment vertical="center"/>
      <protection/>
    </xf>
    <xf numFmtId="3" fontId="73" fillId="0" borderId="0" xfId="99" applyNumberFormat="1" applyFont="1" applyFill="1" applyBorder="1" applyAlignment="1">
      <alignment vertical="center"/>
      <protection/>
    </xf>
    <xf numFmtId="166" fontId="72" fillId="0" borderId="19" xfId="99" applyNumberFormat="1" applyFont="1" applyFill="1" applyBorder="1" applyAlignment="1">
      <alignment horizontal="center" vertical="center"/>
      <protection/>
    </xf>
    <xf numFmtId="3" fontId="72" fillId="0" borderId="15" xfId="99" applyNumberFormat="1" applyFont="1" applyFill="1" applyBorder="1" applyAlignment="1">
      <alignment vertical="center"/>
      <protection/>
    </xf>
    <xf numFmtId="3" fontId="73" fillId="0" borderId="15" xfId="99" applyNumberFormat="1" applyFont="1" applyFill="1" applyBorder="1" applyAlignment="1">
      <alignment vertical="center"/>
      <protection/>
    </xf>
    <xf numFmtId="3" fontId="73" fillId="0" borderId="15" xfId="99" applyNumberFormat="1" applyFont="1" applyFill="1" applyBorder="1" applyAlignment="1">
      <alignment vertical="center"/>
      <protection/>
    </xf>
    <xf numFmtId="167" fontId="9" fillId="0" borderId="17" xfId="0" applyNumberFormat="1" applyFont="1" applyFill="1" applyBorder="1" applyAlignment="1" applyProtection="1">
      <alignment vertical="center"/>
      <protection hidden="1" locked="0"/>
    </xf>
    <xf numFmtId="167" fontId="10" fillId="0" borderId="17" xfId="0" applyNumberFormat="1" applyFont="1" applyFill="1" applyBorder="1" applyAlignment="1" applyProtection="1">
      <alignment vertical="center"/>
      <protection hidden="1" locked="0"/>
    </xf>
    <xf numFmtId="167" fontId="10" fillId="0" borderId="17" xfId="0" applyNumberFormat="1" applyFont="1" applyFill="1" applyBorder="1" applyAlignment="1" applyProtection="1">
      <alignment/>
      <protection hidden="1" locked="0"/>
    </xf>
    <xf numFmtId="167" fontId="10" fillId="0" borderId="17" xfId="0" applyNumberFormat="1" applyFont="1" applyFill="1" applyBorder="1" applyAlignment="1" applyProtection="1" quotePrefix="1">
      <alignment horizontal="right" vertical="center"/>
      <protection hidden="1" locked="0"/>
    </xf>
    <xf numFmtId="167" fontId="9" fillId="0" borderId="27" xfId="0" applyNumberFormat="1" applyFont="1" applyFill="1" applyBorder="1" applyAlignment="1" applyProtection="1">
      <alignment vertical="center"/>
      <protection hidden="1" locked="0"/>
    </xf>
    <xf numFmtId="167" fontId="9" fillId="0" borderId="30" xfId="0" applyNumberFormat="1" applyFont="1" applyFill="1" applyBorder="1" applyAlignment="1" applyProtection="1">
      <alignment vertical="center"/>
      <protection hidden="1" locked="0"/>
    </xf>
    <xf numFmtId="167" fontId="9" fillId="0" borderId="14" xfId="0" applyNumberFormat="1" applyFont="1" applyFill="1" applyBorder="1" applyAlignment="1" applyProtection="1">
      <alignment vertical="center"/>
      <protection hidden="1" locked="0"/>
    </xf>
    <xf numFmtId="167" fontId="9" fillId="0" borderId="20" xfId="0" applyNumberFormat="1" applyFont="1" applyFill="1" applyBorder="1" applyAlignment="1" applyProtection="1">
      <alignment vertical="center"/>
      <protection hidden="1" locked="0"/>
    </xf>
    <xf numFmtId="167" fontId="9" fillId="0" borderId="29" xfId="0" applyNumberFormat="1" applyFont="1" applyFill="1" applyBorder="1" applyAlignment="1" applyProtection="1">
      <alignment vertical="center"/>
      <protection hidden="1" locked="0"/>
    </xf>
    <xf numFmtId="167" fontId="9" fillId="0" borderId="15" xfId="0" applyNumberFormat="1" applyFont="1" applyFill="1" applyBorder="1" applyAlignment="1" applyProtection="1">
      <alignment vertical="center"/>
      <protection hidden="1" locked="0"/>
    </xf>
    <xf numFmtId="167" fontId="10" fillId="0" borderId="15" xfId="0" applyNumberFormat="1" applyFont="1" applyFill="1" applyBorder="1" applyAlignment="1" applyProtection="1">
      <alignment vertical="center"/>
      <protection hidden="1" locked="0"/>
    </xf>
    <xf numFmtId="167" fontId="10" fillId="0" borderId="15" xfId="0" applyNumberFormat="1" applyFont="1" applyFill="1" applyBorder="1" applyAlignment="1" applyProtection="1">
      <alignment/>
      <protection hidden="1" locked="0"/>
    </xf>
    <xf numFmtId="167" fontId="9" fillId="0" borderId="31" xfId="0" applyNumberFormat="1" applyFont="1" applyFill="1" applyBorder="1" applyAlignment="1" applyProtection="1">
      <alignment vertical="center"/>
      <protection hidden="1" locked="0"/>
    </xf>
    <xf numFmtId="180" fontId="17" fillId="0" borderId="14" xfId="102" applyNumberFormat="1" applyFont="1" applyFill="1" applyBorder="1">
      <alignment/>
      <protection/>
    </xf>
    <xf numFmtId="180" fontId="17" fillId="0" borderId="17" xfId="102" applyNumberFormat="1" applyFont="1" applyFill="1" applyBorder="1">
      <alignment/>
      <protection/>
    </xf>
    <xf numFmtId="180" fontId="10" fillId="0" borderId="31" xfId="102" applyNumberFormat="1" applyFont="1" applyFill="1" applyBorder="1">
      <alignment/>
      <protection/>
    </xf>
    <xf numFmtId="177" fontId="72" fillId="0" borderId="19" xfId="99" applyNumberFormat="1" applyFont="1" applyFill="1" applyBorder="1" applyAlignment="1">
      <alignment vertical="center"/>
      <protection/>
    </xf>
    <xf numFmtId="177" fontId="73" fillId="0" borderId="19" xfId="99" applyNumberFormat="1" applyFont="1" applyFill="1" applyBorder="1" applyAlignment="1">
      <alignment vertical="center"/>
      <protection/>
    </xf>
    <xf numFmtId="172" fontId="17" fillId="0" borderId="15" xfId="100" applyNumberFormat="1" applyFont="1" applyFill="1" applyBorder="1" applyAlignment="1" applyProtection="1">
      <alignment vertical="center"/>
      <protection/>
    </xf>
    <xf numFmtId="171" fontId="19" fillId="0" borderId="15" xfId="100" applyNumberFormat="1" applyFont="1" applyFill="1" applyBorder="1" applyAlignment="1" applyProtection="1">
      <alignment horizontal="right" vertical="center"/>
      <protection/>
    </xf>
    <xf numFmtId="171" fontId="19" fillId="0" borderId="0" xfId="100" applyNumberFormat="1" applyFont="1" applyFill="1" applyBorder="1" applyAlignment="1" applyProtection="1">
      <alignment horizontal="right" vertical="center"/>
      <protection/>
    </xf>
    <xf numFmtId="171" fontId="19" fillId="0" borderId="19" xfId="100" applyNumberFormat="1" applyFont="1" applyFill="1" applyBorder="1" applyAlignment="1" applyProtection="1">
      <alignment horizontal="right" vertical="center"/>
      <protection/>
    </xf>
    <xf numFmtId="171" fontId="19" fillId="0" borderId="10" xfId="100" applyNumberFormat="1" applyFont="1" applyFill="1" applyBorder="1" applyAlignment="1" applyProtection="1">
      <alignment horizontal="right" vertical="center"/>
      <protection/>
    </xf>
    <xf numFmtId="171" fontId="19" fillId="0" borderId="31" xfId="100" applyNumberFormat="1" applyFont="1" applyFill="1" applyBorder="1" applyAlignment="1" applyProtection="1">
      <alignment horizontal="right" vertical="center"/>
      <protection/>
    </xf>
    <xf numFmtId="173" fontId="19" fillId="0" borderId="0" xfId="100" applyNumberFormat="1" applyFont="1" applyFill="1" applyBorder="1" applyAlignment="1" applyProtection="1">
      <alignment vertical="center"/>
      <protection/>
    </xf>
    <xf numFmtId="173" fontId="19" fillId="0" borderId="19" xfId="100" applyNumberFormat="1" applyFont="1" applyFill="1" applyBorder="1" applyAlignment="1" applyProtection="1">
      <alignment vertical="center"/>
      <protection/>
    </xf>
    <xf numFmtId="172" fontId="19" fillId="0" borderId="0" xfId="100" applyNumberFormat="1" applyFont="1" applyFill="1" applyBorder="1" applyAlignment="1" applyProtection="1">
      <alignment vertical="center"/>
      <protection/>
    </xf>
    <xf numFmtId="172" fontId="19" fillId="0" borderId="19" xfId="100" applyNumberFormat="1" applyFont="1" applyFill="1" applyBorder="1" applyAlignment="1" applyProtection="1">
      <alignment vertical="center"/>
      <protection/>
    </xf>
    <xf numFmtId="167" fontId="9" fillId="0" borderId="28" xfId="0" applyNumberFormat="1" applyFont="1" applyFill="1" applyBorder="1" applyAlignment="1" applyProtection="1">
      <alignment vertical="center"/>
      <protection hidden="1" locked="0"/>
    </xf>
    <xf numFmtId="166" fontId="9" fillId="0" borderId="29" xfId="108" applyNumberFormat="1" applyFont="1" applyFill="1" applyBorder="1" applyAlignment="1" applyProtection="1">
      <alignment vertical="center"/>
      <protection hidden="1" locked="0"/>
    </xf>
    <xf numFmtId="166" fontId="9" fillId="0" borderId="17" xfId="108" applyNumberFormat="1" applyFont="1" applyFill="1" applyBorder="1" applyAlignment="1" applyProtection="1">
      <alignment vertical="center"/>
      <protection hidden="1" locked="0"/>
    </xf>
    <xf numFmtId="167" fontId="9" fillId="0" borderId="0" xfId="0" applyNumberFormat="1" applyFont="1" applyFill="1" applyBorder="1" applyAlignment="1" applyProtection="1">
      <alignment vertical="center"/>
      <protection hidden="1" locked="0"/>
    </xf>
    <xf numFmtId="167" fontId="10" fillId="0" borderId="0" xfId="0" applyNumberFormat="1" applyFont="1" applyFill="1" applyBorder="1" applyAlignment="1" applyProtection="1">
      <alignment vertical="center"/>
      <protection hidden="1" locked="0"/>
    </xf>
    <xf numFmtId="167" fontId="10" fillId="0" borderId="0" xfId="0" applyNumberFormat="1" applyFont="1" applyFill="1" applyBorder="1" applyAlignment="1" applyProtection="1">
      <alignment/>
      <protection hidden="1" locked="0"/>
    </xf>
    <xf numFmtId="166" fontId="9" fillId="0" borderId="20" xfId="108" applyNumberFormat="1" applyFont="1" applyFill="1" applyBorder="1" applyAlignment="1" applyProtection="1">
      <alignment vertical="center"/>
      <protection hidden="1" locked="0"/>
    </xf>
    <xf numFmtId="166" fontId="9" fillId="0" borderId="31" xfId="108" applyNumberFormat="1" applyFont="1" applyFill="1" applyBorder="1" applyAlignment="1" applyProtection="1">
      <alignment vertical="center"/>
      <protection hidden="1" locked="0"/>
    </xf>
    <xf numFmtId="165" fontId="9" fillId="0" borderId="27" xfId="100" applyFont="1" applyFill="1" applyBorder="1">
      <alignment/>
      <protection/>
    </xf>
    <xf numFmtId="165" fontId="9" fillId="0" borderId="28" xfId="100" applyFont="1" applyFill="1" applyBorder="1">
      <alignment/>
      <protection/>
    </xf>
    <xf numFmtId="165" fontId="9" fillId="0" borderId="28" xfId="100" applyFont="1" applyFill="1" applyBorder="1" applyAlignment="1" applyProtection="1">
      <alignment horizontal="left"/>
      <protection/>
    </xf>
    <xf numFmtId="165" fontId="13" fillId="0" borderId="29" xfId="100" applyFont="1" applyFill="1" applyBorder="1" applyAlignment="1">
      <alignment horizontal="centerContinuous" vertical="center"/>
      <protection/>
    </xf>
    <xf numFmtId="172" fontId="17" fillId="0" borderId="27" xfId="100" applyNumberFormat="1" applyFont="1" applyFill="1" applyBorder="1" applyAlignment="1" applyProtection="1">
      <alignment vertical="center"/>
      <protection/>
    </xf>
    <xf numFmtId="173" fontId="19" fillId="0" borderId="29" xfId="100" applyNumberFormat="1" applyFont="1" applyFill="1" applyBorder="1" applyAlignment="1" applyProtection="1">
      <alignment vertical="center"/>
      <protection/>
    </xf>
    <xf numFmtId="173" fontId="19" fillId="0" borderId="28" xfId="100" applyNumberFormat="1" applyFont="1" applyFill="1" applyBorder="1" applyAlignment="1" applyProtection="1">
      <alignment vertical="center"/>
      <protection/>
    </xf>
    <xf numFmtId="165" fontId="19" fillId="0" borderId="27" xfId="100" applyFont="1" applyFill="1" applyBorder="1" applyAlignment="1" applyProtection="1" quotePrefix="1">
      <alignment horizontal="left"/>
      <protection/>
    </xf>
    <xf numFmtId="1" fontId="10" fillId="0" borderId="28" xfId="100" applyNumberFormat="1" applyFont="1" applyFill="1" applyBorder="1">
      <alignment/>
      <protection/>
    </xf>
    <xf numFmtId="165" fontId="24" fillId="0" borderId="0" xfId="98" applyFont="1" applyFill="1" applyBorder="1" applyAlignment="1" applyProtection="1">
      <alignment horizontal="left"/>
      <protection/>
    </xf>
    <xf numFmtId="167" fontId="67" fillId="0" borderId="17" xfId="0" applyNumberFormat="1" applyFont="1" applyFill="1" applyBorder="1" applyAlignment="1">
      <alignment vertical="center"/>
    </xf>
    <xf numFmtId="167" fontId="11" fillId="0" borderId="42" xfId="0" applyNumberFormat="1" applyFont="1" applyFill="1" applyBorder="1" applyAlignment="1">
      <alignment vertical="center"/>
    </xf>
    <xf numFmtId="166" fontId="67" fillId="0" borderId="44" xfId="108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 applyProtection="1">
      <alignment horizontal="right" vertical="center"/>
      <protection hidden="1" locked="0"/>
    </xf>
    <xf numFmtId="167" fontId="10" fillId="0" borderId="17" xfId="0" applyNumberFormat="1" applyFont="1" applyFill="1" applyBorder="1" applyAlignment="1" applyProtection="1">
      <alignment horizontal="right" vertical="center"/>
      <protection hidden="1" locked="0"/>
    </xf>
    <xf numFmtId="167" fontId="10" fillId="0" borderId="15" xfId="0" applyNumberFormat="1" applyFont="1" applyFill="1" applyBorder="1" applyAlignment="1" applyProtection="1">
      <alignment horizontal="right" vertical="center"/>
      <protection hidden="1" locked="0"/>
    </xf>
    <xf numFmtId="165" fontId="17" fillId="0" borderId="28" xfId="102" applyFont="1" applyFill="1" applyBorder="1" applyAlignment="1" applyProtection="1">
      <alignment horizontal="center"/>
      <protection/>
    </xf>
    <xf numFmtId="180" fontId="17" fillId="0" borderId="29" xfId="102" applyNumberFormat="1" applyFont="1" applyFill="1" applyBorder="1">
      <alignment/>
      <protection/>
    </xf>
    <xf numFmtId="180" fontId="17" fillId="0" borderId="19" xfId="102" applyNumberFormat="1" applyFont="1" applyFill="1" applyBorder="1">
      <alignment/>
      <protection/>
    </xf>
    <xf numFmtId="180" fontId="17" fillId="0" borderId="27" xfId="102" applyNumberFormat="1" applyFont="1" applyFill="1" applyBorder="1">
      <alignment/>
      <protection/>
    </xf>
    <xf numFmtId="180" fontId="63" fillId="0" borderId="29" xfId="102" applyNumberFormat="1" applyFont="1" applyFill="1" applyBorder="1">
      <alignment/>
      <protection/>
    </xf>
    <xf numFmtId="180" fontId="17" fillId="0" borderId="15" xfId="102" applyNumberFormat="1" applyFont="1" applyFill="1" applyBorder="1">
      <alignment/>
      <protection/>
    </xf>
    <xf numFmtId="3" fontId="73" fillId="0" borderId="15" xfId="99" applyNumberFormat="1" applyFont="1" applyFill="1" applyBorder="1" applyAlignment="1" quotePrefix="1">
      <alignment horizontal="right" vertical="center"/>
      <protection/>
    </xf>
    <xf numFmtId="186" fontId="67" fillId="0" borderId="17" xfId="0" applyNumberFormat="1" applyFont="1" applyFill="1" applyBorder="1" applyAlignment="1" quotePrefix="1">
      <alignment horizontal="right" vertical="center"/>
    </xf>
    <xf numFmtId="172" fontId="17" fillId="0" borderId="17" xfId="100" applyNumberFormat="1" applyFont="1" applyFill="1" applyBorder="1" applyAlignment="1" applyProtection="1">
      <alignment vertical="center"/>
      <protection/>
    </xf>
    <xf numFmtId="171" fontId="19" fillId="0" borderId="17" xfId="100" applyNumberFormat="1" applyFont="1" applyFill="1" applyBorder="1" applyAlignment="1" applyProtection="1">
      <alignment horizontal="right" vertical="center"/>
      <protection/>
    </xf>
    <xf numFmtId="171" fontId="19" fillId="0" borderId="20" xfId="100" applyNumberFormat="1" applyFont="1" applyFill="1" applyBorder="1" applyAlignment="1" applyProtection="1">
      <alignment horizontal="right" vertical="center"/>
      <protection/>
    </xf>
    <xf numFmtId="172" fontId="19" fillId="0" borderId="14" xfId="100" applyNumberFormat="1" applyFont="1" applyFill="1" applyBorder="1" applyAlignment="1" applyProtection="1">
      <alignment vertical="center"/>
      <protection/>
    </xf>
    <xf numFmtId="172" fontId="19" fillId="0" borderId="17" xfId="100" applyNumberFormat="1" applyFont="1" applyFill="1" applyBorder="1" applyAlignment="1" applyProtection="1">
      <alignment vertical="center"/>
      <protection/>
    </xf>
    <xf numFmtId="173" fontId="19" fillId="0" borderId="14" xfId="100" applyNumberFormat="1" applyFont="1" applyFill="1" applyBorder="1" applyAlignment="1" applyProtection="1">
      <alignment vertical="center"/>
      <protection/>
    </xf>
    <xf numFmtId="173" fontId="19" fillId="0" borderId="17" xfId="100" applyNumberFormat="1" applyFont="1" applyFill="1" applyBorder="1" applyAlignment="1" applyProtection="1">
      <alignment vertical="center"/>
      <protection/>
    </xf>
    <xf numFmtId="0" fontId="72" fillId="0" borderId="27" xfId="99" applyFont="1" applyBorder="1" applyAlignment="1">
      <alignment vertical="center"/>
      <protection/>
    </xf>
    <xf numFmtId="0" fontId="72" fillId="0" borderId="28" xfId="99" applyFont="1" applyBorder="1" applyAlignment="1">
      <alignment vertical="center"/>
      <protection/>
    </xf>
    <xf numFmtId="166" fontId="72" fillId="0" borderId="29" xfId="99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73" fillId="0" borderId="30" xfId="99" applyFont="1" applyBorder="1" applyAlignment="1">
      <alignment horizontal="center" vertical="center"/>
      <protection/>
    </xf>
    <xf numFmtId="0" fontId="72" fillId="0" borderId="10" xfId="99" applyFont="1" applyBorder="1" applyAlignment="1">
      <alignment vertical="center"/>
      <protection/>
    </xf>
    <xf numFmtId="0" fontId="73" fillId="0" borderId="10" xfId="99" applyFont="1" applyBorder="1" applyAlignment="1" quotePrefix="1">
      <alignment horizontal="left" vertical="center"/>
      <protection/>
    </xf>
    <xf numFmtId="0" fontId="73" fillId="0" borderId="31" xfId="99" applyFont="1" applyBorder="1" applyAlignment="1">
      <alignment horizontal="left" vertical="center"/>
      <protection/>
    </xf>
    <xf numFmtId="3" fontId="73" fillId="0" borderId="30" xfId="99" applyNumberFormat="1" applyFont="1" applyFill="1" applyBorder="1" applyAlignment="1">
      <alignment vertical="center"/>
      <protection/>
    </xf>
    <xf numFmtId="3" fontId="73" fillId="0" borderId="31" xfId="99" applyNumberFormat="1" applyFont="1" applyFill="1" applyBorder="1" applyAlignment="1">
      <alignment vertical="center"/>
      <protection/>
    </xf>
    <xf numFmtId="3" fontId="73" fillId="0" borderId="10" xfId="99" applyNumberFormat="1" applyFont="1" applyFill="1" applyBorder="1" applyAlignment="1">
      <alignment vertical="center"/>
      <protection/>
    </xf>
    <xf numFmtId="3" fontId="73" fillId="0" borderId="10" xfId="99" applyNumberFormat="1" applyFont="1" applyFill="1" applyBorder="1" applyAlignment="1">
      <alignment vertical="center"/>
      <protection/>
    </xf>
    <xf numFmtId="177" fontId="73" fillId="0" borderId="31" xfId="99" applyNumberFormat="1" applyFont="1" applyFill="1" applyBorder="1" applyAlignment="1">
      <alignment vertical="center"/>
      <protection/>
    </xf>
    <xf numFmtId="166" fontId="72" fillId="0" borderId="31" xfId="99" applyNumberFormat="1" applyFont="1" applyFill="1" applyBorder="1" applyAlignment="1">
      <alignment horizontal="center" vertical="center"/>
      <protection/>
    </xf>
    <xf numFmtId="165" fontId="10" fillId="0" borderId="10" xfId="102" applyFont="1" applyFill="1" applyBorder="1" applyAlignment="1" applyProtection="1">
      <alignment horizontal="left"/>
      <protection/>
    </xf>
    <xf numFmtId="0" fontId="13" fillId="0" borderId="17" xfId="97" applyFont="1" applyBorder="1" applyAlignment="1">
      <alignment horizontal="center"/>
      <protection/>
    </xf>
    <xf numFmtId="3" fontId="10" fillId="0" borderId="10" xfId="97" applyNumberFormat="1" applyFont="1" applyBorder="1">
      <alignment/>
      <protection/>
    </xf>
    <xf numFmtId="3" fontId="9" fillId="0" borderId="0" xfId="97" applyNumberFormat="1" applyFont="1" applyAlignment="1">
      <alignment horizontal="centerContinuous"/>
      <protection/>
    </xf>
    <xf numFmtId="3" fontId="13" fillId="0" borderId="0" xfId="97" applyNumberFormat="1" applyFont="1" applyAlignment="1">
      <alignment horizontal="centerContinuous"/>
      <protection/>
    </xf>
    <xf numFmtId="0" fontId="18" fillId="0" borderId="14" xfId="97" applyFont="1" applyBorder="1">
      <alignment/>
      <protection/>
    </xf>
    <xf numFmtId="0" fontId="13" fillId="0" borderId="14" xfId="97" applyFont="1" applyBorder="1" applyAlignment="1">
      <alignment horizontal="centerContinuous" vertical="top"/>
      <protection/>
    </xf>
    <xf numFmtId="3" fontId="13" fillId="0" borderId="10" xfId="97" applyNumberFormat="1" applyFont="1" applyBorder="1" applyAlignment="1">
      <alignment horizontal="centerContinuous" vertical="top"/>
      <protection/>
    </xf>
    <xf numFmtId="3" fontId="13" fillId="0" borderId="18" xfId="97" applyNumberFormat="1" applyFont="1" applyBorder="1" applyAlignment="1">
      <alignment horizontal="centerContinuous"/>
      <protection/>
    </xf>
    <xf numFmtId="3" fontId="13" fillId="0" borderId="22" xfId="97" applyNumberFormat="1" applyFont="1" applyBorder="1" applyAlignment="1">
      <alignment horizontal="centerContinuous"/>
      <protection/>
    </xf>
    <xf numFmtId="3" fontId="13" fillId="0" borderId="18" xfId="97" applyNumberFormat="1" applyFont="1" applyBorder="1" applyAlignment="1">
      <alignment horizontal="centerContinuous" vertical="top"/>
      <protection/>
    </xf>
    <xf numFmtId="3" fontId="13" fillId="0" borderId="19" xfId="97" applyNumberFormat="1" applyFont="1" applyBorder="1" applyAlignment="1" quotePrefix="1">
      <alignment horizontal="center"/>
      <protection/>
    </xf>
    <xf numFmtId="0" fontId="13" fillId="0" borderId="20" xfId="97" applyFont="1" applyBorder="1">
      <alignment/>
      <protection/>
    </xf>
    <xf numFmtId="0" fontId="12" fillId="0" borderId="20" xfId="97" applyFont="1" applyBorder="1" applyAlignment="1" quotePrefix="1">
      <alignment horizontal="center" vertical="center"/>
      <protection/>
    </xf>
    <xf numFmtId="0" fontId="9" fillId="0" borderId="20" xfId="97" applyFont="1" applyBorder="1">
      <alignment/>
      <protection/>
    </xf>
    <xf numFmtId="166" fontId="9" fillId="0" borderId="31" xfId="97" applyNumberFormat="1" applyFont="1" applyFill="1" applyBorder="1">
      <alignment/>
      <protection/>
    </xf>
    <xf numFmtId="0" fontId="9" fillId="0" borderId="17" xfId="97" applyFont="1" applyBorder="1">
      <alignment/>
      <protection/>
    </xf>
    <xf numFmtId="0" fontId="10" fillId="0" borderId="17" xfId="97" applyFont="1" applyBorder="1" quotePrefix="1">
      <alignment/>
      <protection/>
    </xf>
    <xf numFmtId="0" fontId="10" fillId="0" borderId="20" xfId="97" applyFont="1" applyBorder="1" quotePrefix="1">
      <alignment/>
      <protection/>
    </xf>
    <xf numFmtId="0" fontId="9" fillId="0" borderId="21" xfId="97" applyFont="1" applyBorder="1">
      <alignment/>
      <protection/>
    </xf>
    <xf numFmtId="167" fontId="10" fillId="0" borderId="15" xfId="0" applyNumberFormat="1" applyFont="1" applyFill="1" applyBorder="1" applyAlignment="1" applyProtection="1" quotePrefix="1">
      <alignment horizontal="right" vertical="center"/>
      <protection hidden="1" locked="0"/>
    </xf>
    <xf numFmtId="49" fontId="10" fillId="0" borderId="15" xfId="102" applyNumberFormat="1" applyFont="1" applyFill="1" applyBorder="1" applyAlignment="1" applyProtection="1">
      <alignment horizontal="left"/>
      <protection/>
    </xf>
    <xf numFmtId="165" fontId="10" fillId="0" borderId="0" xfId="102" applyFont="1" applyFill="1" applyBorder="1" applyAlignment="1" applyProtection="1" quotePrefix="1">
      <alignment horizontal="center"/>
      <protection/>
    </xf>
    <xf numFmtId="165" fontId="10" fillId="0" borderId="0" xfId="102" applyFont="1" applyFill="1" applyBorder="1" applyAlignment="1" applyProtection="1">
      <alignment horizontal="left"/>
      <protection/>
    </xf>
    <xf numFmtId="180" fontId="10" fillId="0" borderId="15" xfId="102" applyNumberFormat="1" applyFont="1" applyFill="1" applyBorder="1">
      <alignment/>
      <protection/>
    </xf>
    <xf numFmtId="180" fontId="10" fillId="0" borderId="19" xfId="102" applyNumberFormat="1" applyFont="1" applyFill="1" applyBorder="1">
      <alignment/>
      <protection/>
    </xf>
    <xf numFmtId="49" fontId="10" fillId="0" borderId="15" xfId="102" applyNumberFormat="1" applyFont="1" applyFill="1" applyBorder="1">
      <alignment/>
      <protection/>
    </xf>
    <xf numFmtId="165" fontId="10" fillId="0" borderId="0" xfId="102" applyFont="1" applyFill="1" applyBorder="1">
      <alignment/>
      <protection/>
    </xf>
    <xf numFmtId="180" fontId="10" fillId="0" borderId="17" xfId="102" applyNumberFormat="1" applyFont="1" applyFill="1" applyBorder="1">
      <alignment/>
      <protection/>
    </xf>
    <xf numFmtId="184" fontId="10" fillId="0" borderId="15" xfId="102" applyNumberFormat="1" applyFont="1" applyFill="1" applyBorder="1">
      <alignment/>
      <protection/>
    </xf>
    <xf numFmtId="184" fontId="10" fillId="0" borderId="19" xfId="102" applyNumberFormat="1" applyFont="1" applyFill="1" applyBorder="1">
      <alignment/>
      <protection/>
    </xf>
    <xf numFmtId="49" fontId="10" fillId="0" borderId="30" xfId="102" applyNumberFormat="1" applyFont="1" applyFill="1" applyBorder="1">
      <alignment/>
      <protection/>
    </xf>
    <xf numFmtId="184" fontId="10" fillId="0" borderId="30" xfId="102" applyNumberFormat="1" applyFont="1" applyFill="1" applyBorder="1">
      <alignment/>
      <protection/>
    </xf>
    <xf numFmtId="184" fontId="10" fillId="0" borderId="31" xfId="102" applyNumberFormat="1" applyFont="1" applyFill="1" applyBorder="1">
      <alignment/>
      <protection/>
    </xf>
    <xf numFmtId="180" fontId="10" fillId="0" borderId="20" xfId="102" applyNumberFormat="1" applyFont="1" applyFill="1" applyBorder="1">
      <alignment/>
      <protection/>
    </xf>
    <xf numFmtId="0" fontId="12" fillId="0" borderId="22" xfId="97" applyFont="1" applyBorder="1" applyAlignment="1" quotePrefix="1">
      <alignment horizontal="center" vertical="center"/>
      <protection/>
    </xf>
    <xf numFmtId="0" fontId="13" fillId="0" borderId="14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166" fontId="9" fillId="0" borderId="14" xfId="108" applyNumberFormat="1" applyFont="1" applyFill="1" applyBorder="1" applyAlignment="1" applyProtection="1">
      <alignment vertical="center"/>
      <protection hidden="1" locked="0"/>
    </xf>
    <xf numFmtId="166" fontId="60" fillId="0" borderId="17" xfId="108" applyNumberFormat="1" applyFont="1" applyFill="1" applyBorder="1" applyAlignment="1" applyProtection="1">
      <alignment vertical="center"/>
      <protection hidden="1" locked="0"/>
    </xf>
    <xf numFmtId="166" fontId="21" fillId="0" borderId="17" xfId="108" applyNumberFormat="1" applyFont="1" applyFill="1" applyBorder="1" applyAlignment="1" applyProtection="1">
      <alignment vertical="center"/>
      <protection hidden="1" locked="0"/>
    </xf>
    <xf numFmtId="0" fontId="10" fillId="0" borderId="17" xfId="0" applyFont="1" applyBorder="1" applyAlignment="1" applyProtection="1">
      <alignment/>
      <protection hidden="1" locked="0"/>
    </xf>
    <xf numFmtId="166" fontId="67" fillId="0" borderId="17" xfId="0" applyNumberFormat="1" applyFont="1" applyFill="1" applyBorder="1" applyAlignment="1">
      <alignment horizontal="center" vertical="center"/>
    </xf>
    <xf numFmtId="167" fontId="67" fillId="0" borderId="45" xfId="0" applyNumberFormat="1" applyFont="1" applyFill="1" applyBorder="1" applyAlignment="1">
      <alignment vertical="center"/>
    </xf>
    <xf numFmtId="167" fontId="67" fillId="0" borderId="20" xfId="0" applyNumberFormat="1" applyFont="1" applyFill="1" applyBorder="1" applyAlignment="1">
      <alignment vertical="center"/>
    </xf>
    <xf numFmtId="166" fontId="67" fillId="0" borderId="45" xfId="0" applyNumberFormat="1" applyFont="1" applyFill="1" applyBorder="1" applyAlignment="1">
      <alignment horizontal="center" vertical="center"/>
    </xf>
    <xf numFmtId="49" fontId="67" fillId="0" borderId="46" xfId="0" applyNumberFormat="1" applyFont="1" applyFill="1" applyBorder="1" applyAlignment="1">
      <alignment horizontal="center" vertical="center"/>
    </xf>
    <xf numFmtId="49" fontId="67" fillId="0" borderId="45" xfId="0" applyNumberFormat="1" applyFont="1" applyFill="1" applyBorder="1" applyAlignment="1" quotePrefix="1">
      <alignment horizontal="center" vertical="center"/>
    </xf>
    <xf numFmtId="167" fontId="67" fillId="0" borderId="45" xfId="0" applyNumberFormat="1" applyFont="1" applyFill="1" applyBorder="1" applyAlignment="1">
      <alignment horizontal="left" vertical="center" wrapText="1"/>
    </xf>
    <xf numFmtId="0" fontId="67" fillId="0" borderId="45" xfId="0" applyFont="1" applyFill="1" applyBorder="1" applyAlignment="1">
      <alignment horizontal="left" vertical="center" wrapText="1"/>
    </xf>
    <xf numFmtId="49" fontId="67" fillId="0" borderId="47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/>
    </xf>
    <xf numFmtId="167" fontId="67" fillId="0" borderId="17" xfId="0" applyNumberFormat="1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167" fontId="67" fillId="0" borderId="45" xfId="0" applyNumberFormat="1" applyFont="1" applyFill="1" applyBorder="1" applyAlignment="1">
      <alignment horizontal="center" vertical="center" wrapText="1"/>
    </xf>
    <xf numFmtId="41" fontId="67" fillId="0" borderId="45" xfId="0" applyNumberFormat="1" applyFont="1" applyFill="1" applyBorder="1" applyAlignment="1" quotePrefix="1">
      <alignment horizontal="center" vertical="center"/>
    </xf>
    <xf numFmtId="167" fontId="67" fillId="0" borderId="20" xfId="0" applyNumberFormat="1" applyFont="1" applyFill="1" applyBorder="1" applyAlignment="1">
      <alignment horizontal="center" vertical="center" wrapText="1"/>
    </xf>
    <xf numFmtId="167" fontId="67" fillId="0" borderId="20" xfId="0" applyNumberFormat="1" applyFont="1" applyFill="1" applyBorder="1" applyAlignment="1">
      <alignment horizontal="center" vertical="center"/>
    </xf>
    <xf numFmtId="172" fontId="17" fillId="0" borderId="14" xfId="100" applyNumberFormat="1" applyFont="1" applyFill="1" applyBorder="1" applyAlignment="1" applyProtection="1">
      <alignment vertical="center"/>
      <protection/>
    </xf>
    <xf numFmtId="4" fontId="10" fillId="0" borderId="0" xfId="100" applyNumberFormat="1" applyFont="1" applyFill="1" applyAlignment="1">
      <alignment vertical="center"/>
      <protection/>
    </xf>
    <xf numFmtId="165" fontId="22" fillId="0" borderId="0" xfId="103" applyFont="1" applyAlignment="1" applyProtection="1">
      <alignment horizontal="center"/>
      <protection/>
    </xf>
    <xf numFmtId="165" fontId="10" fillId="0" borderId="0" xfId="103" applyFont="1" applyAlignment="1" applyProtection="1">
      <alignment horizontal="center"/>
      <protection/>
    </xf>
    <xf numFmtId="165" fontId="9" fillId="0" borderId="0" xfId="96" applyFont="1" applyAlignment="1">
      <alignment horizontal="center"/>
      <protection/>
    </xf>
    <xf numFmtId="0" fontId="9" fillId="0" borderId="0" xfId="97" applyFont="1" applyAlignment="1">
      <alignment horizontal="center"/>
      <protection/>
    </xf>
    <xf numFmtId="0" fontId="22" fillId="0" borderId="0" xfId="0" applyFont="1" applyBorder="1" applyAlignment="1">
      <alignment horizontal="left" vertical="center"/>
    </xf>
    <xf numFmtId="0" fontId="5" fillId="0" borderId="15" xfId="99" applyFont="1" applyBorder="1" applyAlignment="1">
      <alignment horizontal="center"/>
      <protection/>
    </xf>
    <xf numFmtId="0" fontId="5" fillId="0" borderId="0" xfId="99" applyFont="1" applyBorder="1" applyAlignment="1">
      <alignment horizontal="center"/>
      <protection/>
    </xf>
    <xf numFmtId="0" fontId="5" fillId="0" borderId="19" xfId="99" applyFont="1" applyBorder="1" applyAlignment="1">
      <alignment horizontal="center"/>
      <protection/>
    </xf>
    <xf numFmtId="0" fontId="5" fillId="0" borderId="30" xfId="99" applyFont="1" applyFill="1" applyBorder="1" applyAlignment="1">
      <alignment horizontal="center" vertical="center"/>
      <protection/>
    </xf>
    <xf numFmtId="0" fontId="5" fillId="0" borderId="10" xfId="99" applyFont="1" applyFill="1" applyBorder="1" applyAlignment="1">
      <alignment horizontal="center" vertical="center"/>
      <protection/>
    </xf>
    <xf numFmtId="0" fontId="5" fillId="0" borderId="31" xfId="99" applyFont="1" applyFill="1" applyBorder="1" applyAlignment="1">
      <alignment horizontal="center" vertical="center"/>
      <protection/>
    </xf>
    <xf numFmtId="0" fontId="5" fillId="0" borderId="30" xfId="99" applyFont="1" applyFill="1" applyBorder="1" applyAlignment="1" quotePrefix="1">
      <alignment horizontal="center" vertical="center"/>
      <protection/>
    </xf>
    <xf numFmtId="0" fontId="5" fillId="0" borderId="31" xfId="99" applyFont="1" applyFill="1" applyBorder="1" applyAlignment="1" quotePrefix="1">
      <alignment horizontal="center" vertical="center"/>
      <protection/>
    </xf>
    <xf numFmtId="0" fontId="7" fillId="0" borderId="23" xfId="99" applyFont="1" applyFill="1" applyBorder="1" applyAlignment="1">
      <alignment horizontal="center" vertical="center"/>
      <protection/>
    </xf>
    <xf numFmtId="0" fontId="7" fillId="0" borderId="22" xfId="99" applyFont="1" applyFill="1" applyBorder="1" applyAlignment="1">
      <alignment horizontal="center" vertical="center"/>
      <protection/>
    </xf>
    <xf numFmtId="0" fontId="5" fillId="0" borderId="0" xfId="99" applyFont="1" applyAlignment="1">
      <alignment horizontal="center"/>
      <protection/>
    </xf>
    <xf numFmtId="0" fontId="5" fillId="0" borderId="2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5" fillId="0" borderId="22" xfId="99" applyFont="1" applyFill="1" applyBorder="1" applyAlignment="1">
      <alignment horizontal="center" vertical="center"/>
      <protection/>
    </xf>
    <xf numFmtId="0" fontId="5" fillId="0" borderId="0" xfId="99" applyFont="1" applyBorder="1" applyAlignment="1">
      <alignment horizont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18" xfId="99" applyFont="1" applyBorder="1" applyAlignment="1">
      <alignment horizontal="center" vertical="center"/>
      <protection/>
    </xf>
    <xf numFmtId="0" fontId="7" fillId="0" borderId="22" xfId="99" applyFont="1" applyBorder="1" applyAlignment="1">
      <alignment horizontal="center" vertical="center"/>
      <protection/>
    </xf>
    <xf numFmtId="0" fontId="9" fillId="0" borderId="0" xfId="0" applyFont="1" applyAlignment="1" applyProtection="1">
      <alignment horizontal="center"/>
      <protection hidden="1" locked="0"/>
    </xf>
    <xf numFmtId="0" fontId="12" fillId="0" borderId="23" xfId="0" applyFont="1" applyBorder="1" applyAlignment="1" applyProtection="1">
      <alignment horizontal="center" vertical="center"/>
      <protection hidden="1" locked="0"/>
    </xf>
    <xf numFmtId="0" fontId="12" fillId="0" borderId="18" xfId="0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0" fontId="16" fillId="0" borderId="23" xfId="0" applyFont="1" applyFill="1" applyBorder="1" applyAlignment="1" applyProtection="1">
      <alignment horizontal="center"/>
      <protection hidden="1" locked="0"/>
    </xf>
    <xf numFmtId="0" fontId="16" fillId="0" borderId="18" xfId="0" applyFont="1" applyFill="1" applyBorder="1" applyAlignment="1" applyProtection="1">
      <alignment horizontal="center"/>
      <protection hidden="1" locked="0"/>
    </xf>
    <xf numFmtId="0" fontId="16" fillId="0" borderId="22" xfId="0" applyFont="1" applyFill="1" applyBorder="1" applyAlignment="1" applyProtection="1">
      <alignment horizontal="center"/>
      <protection hidden="1" locked="0"/>
    </xf>
    <xf numFmtId="0" fontId="16" fillId="0" borderId="23" xfId="0" applyFont="1" applyBorder="1" applyAlignment="1" applyProtection="1">
      <alignment horizontal="center"/>
      <protection hidden="1" locked="0"/>
    </xf>
    <xf numFmtId="0" fontId="16" fillId="0" borderId="18" xfId="0" applyFont="1" applyBorder="1" applyAlignment="1" applyProtection="1">
      <alignment horizontal="center"/>
      <protection hidden="1" locked="0"/>
    </xf>
    <xf numFmtId="0" fontId="16" fillId="0" borderId="22" xfId="0" applyFont="1" applyBorder="1" applyAlignment="1" applyProtection="1">
      <alignment horizontal="center"/>
      <protection hidden="1" locked="0"/>
    </xf>
    <xf numFmtId="165" fontId="9" fillId="0" borderId="0" xfId="102" applyFont="1" applyAlignment="1">
      <alignment horizontal="left"/>
      <protection/>
    </xf>
    <xf numFmtId="165" fontId="9" fillId="0" borderId="0" xfId="102" applyFont="1" applyAlignment="1" applyProtection="1">
      <alignment horizontal="center"/>
      <protection/>
    </xf>
    <xf numFmtId="165" fontId="9" fillId="0" borderId="27" xfId="102" applyFont="1" applyBorder="1" applyAlignment="1" applyProtection="1">
      <alignment horizontal="center" vertical="top"/>
      <protection/>
    </xf>
    <xf numFmtId="165" fontId="9" fillId="0" borderId="28" xfId="102" applyFont="1" applyBorder="1" applyAlignment="1" applyProtection="1">
      <alignment horizontal="center" vertical="top"/>
      <protection/>
    </xf>
    <xf numFmtId="165" fontId="9" fillId="0" borderId="29" xfId="102" applyFont="1" applyBorder="1" applyAlignment="1" applyProtection="1">
      <alignment horizontal="center" vertical="top"/>
      <protection/>
    </xf>
    <xf numFmtId="165" fontId="64" fillId="0" borderId="15" xfId="102" applyFont="1" applyBorder="1" applyAlignment="1" applyProtection="1">
      <alignment horizontal="center"/>
      <protection/>
    </xf>
    <xf numFmtId="165" fontId="64" fillId="0" borderId="19" xfId="102" applyFont="1" applyBorder="1" applyAlignment="1" applyProtection="1">
      <alignment horizontal="center"/>
      <protection/>
    </xf>
    <xf numFmtId="165" fontId="17" fillId="0" borderId="15" xfId="102" applyFont="1" applyFill="1" applyBorder="1" applyAlignment="1" applyProtection="1">
      <alignment horizontal="left"/>
      <protection/>
    </xf>
    <xf numFmtId="165" fontId="17" fillId="0" borderId="0" xfId="102" applyFont="1" applyFill="1" applyBorder="1" applyAlignment="1" applyProtection="1">
      <alignment horizontal="left"/>
      <protection/>
    </xf>
    <xf numFmtId="167" fontId="66" fillId="0" borderId="45" xfId="0" applyNumberFormat="1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167" fontId="70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167" fontId="66" fillId="0" borderId="48" xfId="0" applyNumberFormat="1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/>
    </xf>
    <xf numFmtId="167" fontId="66" fillId="0" borderId="48" xfId="0" applyNumberFormat="1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41" fontId="66" fillId="0" borderId="48" xfId="0" applyNumberFormat="1" applyFont="1" applyFill="1" applyBorder="1" applyAlignment="1">
      <alignment horizontal="center" vertical="center"/>
    </xf>
    <xf numFmtId="43" fontId="66" fillId="0" borderId="48" xfId="0" applyNumberFormat="1" applyFont="1" applyFill="1" applyBorder="1" applyAlignment="1">
      <alignment horizontal="center" vertical="center"/>
    </xf>
    <xf numFmtId="43" fontId="66" fillId="0" borderId="50" xfId="0" applyNumberFormat="1" applyFont="1" applyFill="1" applyBorder="1" applyAlignment="1">
      <alignment horizontal="center" vertical="center"/>
    </xf>
    <xf numFmtId="167" fontId="66" fillId="0" borderId="51" xfId="0" applyNumberFormat="1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3" fontId="9" fillId="0" borderId="20" xfId="97" applyNumberFormat="1" applyFont="1" applyFill="1" applyBorder="1">
      <alignment/>
      <protection/>
    </xf>
    <xf numFmtId="3" fontId="9" fillId="0" borderId="31" xfId="97" applyNumberFormat="1" applyFont="1" applyFill="1" applyBorder="1">
      <alignment/>
      <protection/>
    </xf>
    <xf numFmtId="3" fontId="9" fillId="0" borderId="17" xfId="97" applyNumberFormat="1" applyFont="1" applyFill="1" applyBorder="1">
      <alignment/>
      <protection/>
    </xf>
    <xf numFmtId="3" fontId="10" fillId="0" borderId="17" xfId="97" applyNumberFormat="1" applyFont="1" applyFill="1" applyBorder="1">
      <alignment/>
      <protection/>
    </xf>
    <xf numFmtId="3" fontId="10" fillId="0" borderId="19" xfId="97" applyNumberFormat="1" applyFont="1" applyFill="1" applyBorder="1">
      <alignment/>
      <protection/>
    </xf>
    <xf numFmtId="3" fontId="10" fillId="0" borderId="20" xfId="97" applyNumberFormat="1" applyFont="1" applyFill="1" applyBorder="1">
      <alignment/>
      <protection/>
    </xf>
    <xf numFmtId="3" fontId="10" fillId="0" borderId="31" xfId="97" applyNumberFormat="1" applyFont="1" applyFill="1" applyBorder="1">
      <alignment/>
      <protection/>
    </xf>
    <xf numFmtId="3" fontId="9" fillId="0" borderId="21" xfId="97" applyNumberFormat="1" applyFont="1" applyFill="1" applyBorder="1" applyAlignment="1" quotePrefix="1">
      <alignment horizontal="right"/>
      <protection/>
    </xf>
    <xf numFmtId="166" fontId="67" fillId="0" borderId="53" xfId="108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 - Styl1" xfId="88"/>
    <cellStyle name="Normal - Styl2" xfId="89"/>
    <cellStyle name="Normal - Styl3" xfId="90"/>
    <cellStyle name="Normal - Styl4" xfId="91"/>
    <cellStyle name="Normal - Styl5" xfId="92"/>
    <cellStyle name="Normal - Styl6" xfId="93"/>
    <cellStyle name="Normal - Styl7" xfId="94"/>
    <cellStyle name="Normalny 2" xfId="95"/>
    <cellStyle name="Normalny_Spis treści" xfId="96"/>
    <cellStyle name="Normalny_T1-0305" xfId="97"/>
    <cellStyle name="Normalny_T2-0403" xfId="98"/>
    <cellStyle name="Normalny_T3-1102" xfId="99"/>
    <cellStyle name="Normalny_T6a-0305" xfId="100"/>
    <cellStyle name="Normalny_TABLICA_NR_3_ III_KWARTAŁ_2009_nowelizacja" xfId="101"/>
    <cellStyle name="Normalny_Tablica12-zob.dz-2010-07" xfId="102"/>
    <cellStyle name="Normalny_TYTUŁ03" xfId="103"/>
    <cellStyle name="Note" xfId="104"/>
    <cellStyle name="Obliczenia" xfId="105"/>
    <cellStyle name="Followed Hyperlink" xfId="106"/>
    <cellStyle name="Output" xfId="107"/>
    <cellStyle name="Percent" xfId="108"/>
    <cellStyle name="Procentowy 2" xfId="109"/>
    <cellStyle name="Przecinek [0]" xfId="110"/>
    <cellStyle name="Suma" xfId="111"/>
    <cellStyle name="Tekst objaśnienia" xfId="112"/>
    <cellStyle name="Tekst ostrzeżenia" xfId="113"/>
    <cellStyle name="Title" xfId="114"/>
    <cellStyle name="Total" xfId="115"/>
    <cellStyle name="Tytuł" xfId="116"/>
    <cellStyle name="Uwaga" xfId="117"/>
    <cellStyle name="Currency" xfId="118"/>
    <cellStyle name="Currency [0]" xfId="119"/>
    <cellStyle name="Waluty [0]" xfId="120"/>
    <cellStyle name="Warning Text" xfId="121"/>
    <cellStyle name="Złe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N-WOT\Moje%20Dokumenty\EXCEL\Spr-2004\Oper\ROK-dane%20wst&#281;pne%20II\Operatywka%20za%20rok%202004(%20dane-wst&#281;pn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n-gje\Moje%20Dokumenty\ROK%20%202007\PISMA%20-%20ROK%202007\BUD&#380;et%202008\BW%20i%20BD%20z%20dnia%2014.09.2007r\4%20kor%20BW%20cz%2034%20NSRO-IP-14.09.2007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BW kor woj zestawieni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41"/>
  <sheetViews>
    <sheetView showGridLines="0" zoomScale="75" zoomScaleNormal="75" zoomScalePageLayoutView="0" workbookViewId="0" topLeftCell="A10">
      <selection activeCell="I38" sqref="I38"/>
    </sheetView>
  </sheetViews>
  <sheetFormatPr defaultColWidth="16.25390625" defaultRowHeight="12.75"/>
  <cols>
    <col min="1" max="1" width="52.625" style="262" customWidth="1"/>
    <col min="2" max="2" width="75.625" style="262" customWidth="1"/>
    <col min="3" max="3" width="21.25390625" style="262" customWidth="1"/>
    <col min="4" max="16384" width="16.25390625" style="262" customWidth="1"/>
  </cols>
  <sheetData>
    <row r="1" ht="18">
      <c r="A1" s="261" t="s">
        <v>209</v>
      </c>
    </row>
    <row r="2" ht="15.75">
      <c r="A2" s="263" t="s">
        <v>210</v>
      </c>
    </row>
    <row r="3" spans="1:3" ht="15">
      <c r="A3" s="264" t="s">
        <v>0</v>
      </c>
      <c r="B3" s="265"/>
      <c r="C3" s="265" t="s">
        <v>0</v>
      </c>
    </row>
    <row r="4" spans="2:3" ht="15">
      <c r="B4" s="266"/>
      <c r="C4" s="266" t="s">
        <v>0</v>
      </c>
    </row>
    <row r="5" ht="15">
      <c r="B5" s="266"/>
    </row>
    <row r="17" spans="1:3" ht="18">
      <c r="A17" s="464" t="s">
        <v>211</v>
      </c>
      <c r="B17" s="464"/>
      <c r="C17" s="464"/>
    </row>
    <row r="18" spans="1:3" ht="15" customHeight="1">
      <c r="A18" s="261"/>
      <c r="B18" s="261"/>
      <c r="C18" s="261"/>
    </row>
    <row r="19" spans="1:3" ht="18">
      <c r="A19" s="464" t="s">
        <v>212</v>
      </c>
      <c r="B19" s="464"/>
      <c r="C19" s="464"/>
    </row>
    <row r="20" spans="1:3" ht="15" customHeight="1">
      <c r="A20" s="261"/>
      <c r="B20" s="261"/>
      <c r="C20" s="261"/>
    </row>
    <row r="21" ht="11.25" customHeight="1"/>
    <row r="22" spans="1:3" s="267" customFormat="1" ht="21">
      <c r="A22" s="464" t="s">
        <v>241</v>
      </c>
      <c r="B22" s="464"/>
      <c r="C22" s="464"/>
    </row>
    <row r="27" ht="15">
      <c r="B27" s="262" t="s">
        <v>0</v>
      </c>
    </row>
    <row r="34" ht="15">
      <c r="A34" s="268"/>
    </row>
    <row r="35" ht="15">
      <c r="A35" s="268"/>
    </row>
    <row r="36" ht="15">
      <c r="A36" s="269" t="s">
        <v>0</v>
      </c>
    </row>
    <row r="37" ht="15">
      <c r="A37" s="270"/>
    </row>
    <row r="38" ht="15">
      <c r="A38" s="270"/>
    </row>
    <row r="39" spans="1:3" ht="16.5" customHeight="1">
      <c r="A39" s="465" t="s">
        <v>242</v>
      </c>
      <c r="B39" s="465"/>
      <c r="C39" s="465"/>
    </row>
    <row r="40" ht="15">
      <c r="A40" s="262" t="s">
        <v>0</v>
      </c>
    </row>
    <row r="41" ht="15">
      <c r="A41" s="262" t="s">
        <v>0</v>
      </c>
    </row>
  </sheetData>
  <sheetProtection/>
  <mergeCells count="4">
    <mergeCell ref="A17:C17"/>
    <mergeCell ref="A19:C19"/>
    <mergeCell ref="A22:C22"/>
    <mergeCell ref="A39:C3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A1:J42"/>
  <sheetViews>
    <sheetView showGridLines="0" zoomScale="75" zoomScaleNormal="75" workbookViewId="0" topLeftCell="A1">
      <selection activeCell="E25" sqref="E25"/>
    </sheetView>
  </sheetViews>
  <sheetFormatPr defaultColWidth="11.375" defaultRowHeight="12.75"/>
  <cols>
    <col min="1" max="1" width="17.625" style="40" customWidth="1"/>
    <col min="2" max="2" width="70.375" style="40" customWidth="1"/>
    <col min="3" max="3" width="16.25390625" style="40" customWidth="1"/>
    <col min="4" max="4" width="35.25390625" style="40" customWidth="1"/>
    <col min="5" max="5" width="16.625" style="40" customWidth="1"/>
    <col min="6" max="253" width="12.625" style="40" customWidth="1"/>
    <col min="254" max="16384" width="11.375" style="40" customWidth="1"/>
  </cols>
  <sheetData>
    <row r="1" spans="1:10" ht="15.75" customHeight="1">
      <c r="A1" s="37" t="s">
        <v>0</v>
      </c>
      <c r="B1" s="466" t="s">
        <v>203</v>
      </c>
      <c r="C1" s="466"/>
      <c r="D1" s="466"/>
      <c r="E1" s="38"/>
      <c r="F1" s="39"/>
      <c r="G1" s="39"/>
      <c r="H1" s="39"/>
      <c r="I1" s="39"/>
      <c r="J1" s="39"/>
    </row>
    <row r="2" spans="1:10" ht="15.75" customHeight="1">
      <c r="A2" s="37"/>
      <c r="B2" s="38"/>
      <c r="C2" s="38"/>
      <c r="D2" s="38"/>
      <c r="E2" s="38"/>
      <c r="F2" s="39"/>
      <c r="G2" s="39"/>
      <c r="H2" s="39"/>
      <c r="I2" s="39"/>
      <c r="J2" s="39"/>
    </row>
    <row r="3" spans="1:6" ht="15.75" customHeight="1">
      <c r="A3" s="38" t="s">
        <v>0</v>
      </c>
      <c r="B3" s="41" t="s">
        <v>0</v>
      </c>
      <c r="C3" s="38"/>
      <c r="D3" s="38"/>
      <c r="E3" s="42"/>
      <c r="F3" s="38"/>
    </row>
    <row r="4" ht="15.75" customHeight="1">
      <c r="E4" s="43"/>
    </row>
    <row r="5" spans="1:5" ht="15.75" customHeight="1">
      <c r="A5" s="44" t="s">
        <v>2</v>
      </c>
      <c r="B5" s="45" t="s">
        <v>171</v>
      </c>
      <c r="E5" s="46"/>
    </row>
    <row r="6" spans="1:5" ht="15.75" customHeight="1">
      <c r="A6" s="44" t="s">
        <v>0</v>
      </c>
      <c r="B6" s="45" t="s">
        <v>0</v>
      </c>
      <c r="E6" s="89"/>
    </row>
    <row r="7" spans="1:5" ht="15.75" customHeight="1">
      <c r="A7" s="44" t="s">
        <v>3</v>
      </c>
      <c r="B7" s="45" t="s">
        <v>205</v>
      </c>
      <c r="E7" s="46"/>
    </row>
    <row r="8" spans="1:5" ht="15.75" customHeight="1">
      <c r="A8" s="47"/>
      <c r="B8" s="45" t="s">
        <v>0</v>
      </c>
      <c r="E8" s="48"/>
    </row>
    <row r="9" spans="1:5" ht="15.75" customHeight="1">
      <c r="A9" s="44" t="s">
        <v>4</v>
      </c>
      <c r="B9" s="45" t="s">
        <v>204</v>
      </c>
      <c r="E9" s="46"/>
    </row>
    <row r="10" spans="1:5" ht="15.75" customHeight="1">
      <c r="A10" s="47"/>
      <c r="E10" s="48"/>
    </row>
    <row r="11" spans="1:5" ht="15.75" customHeight="1">
      <c r="A11" s="44" t="s">
        <v>5</v>
      </c>
      <c r="B11" s="45" t="s">
        <v>206</v>
      </c>
      <c r="E11" s="46"/>
    </row>
    <row r="12" spans="1:5" ht="15.75" customHeight="1">
      <c r="A12" s="47"/>
      <c r="E12" s="48"/>
    </row>
    <row r="13" spans="1:5" ht="15.75" customHeight="1">
      <c r="A13" s="44" t="s">
        <v>6</v>
      </c>
      <c r="B13" s="45" t="s">
        <v>214</v>
      </c>
      <c r="E13" s="46"/>
    </row>
    <row r="14" spans="1:5" ht="15.75" customHeight="1">
      <c r="A14" s="47"/>
      <c r="E14" s="48"/>
    </row>
    <row r="15" spans="1:5" ht="15.75" customHeight="1">
      <c r="A15" s="44" t="s">
        <v>217</v>
      </c>
      <c r="B15" s="45" t="s">
        <v>202</v>
      </c>
      <c r="E15" s="46"/>
    </row>
    <row r="16" spans="1:5" ht="15.75" customHeight="1">
      <c r="A16" s="47"/>
      <c r="E16" s="48"/>
    </row>
    <row r="17" spans="1:5" ht="15.75" customHeight="1">
      <c r="A17" s="44"/>
      <c r="B17" s="45"/>
      <c r="E17" s="46"/>
    </row>
    <row r="18" spans="1:5" ht="15.75" customHeight="1">
      <c r="A18" s="44"/>
      <c r="B18" s="45"/>
      <c r="E18" s="46"/>
    </row>
    <row r="19" spans="1:5" ht="15.75" customHeight="1">
      <c r="A19" s="44"/>
      <c r="B19" s="45"/>
      <c r="E19" s="46"/>
    </row>
    <row r="20" spans="1:5" ht="15.75" customHeight="1">
      <c r="A20" s="44"/>
      <c r="B20" s="45"/>
      <c r="E20" s="46"/>
    </row>
    <row r="21" spans="1:5" ht="15.75" customHeight="1">
      <c r="A21" s="44"/>
      <c r="B21" s="45"/>
      <c r="E21" s="46"/>
    </row>
    <row r="22" spans="2:5" ht="15.75" customHeight="1">
      <c r="B22" s="45"/>
      <c r="E22" s="48"/>
    </row>
    <row r="23" spans="1:5" ht="15.75" customHeight="1">
      <c r="A23" s="49"/>
      <c r="B23" s="45"/>
      <c r="E23" s="46"/>
    </row>
    <row r="24" spans="2:5" ht="15.75" customHeight="1">
      <c r="B24" s="67"/>
      <c r="E24" s="46"/>
    </row>
    <row r="25" spans="1:5" ht="15.75">
      <c r="A25" s="71"/>
      <c r="B25" s="72"/>
      <c r="C25" s="69"/>
      <c r="D25" s="69"/>
      <c r="E25" s="76"/>
    </row>
    <row r="26" spans="1:5" ht="15.75">
      <c r="A26" s="73"/>
      <c r="B26" s="72"/>
      <c r="C26" s="69"/>
      <c r="D26" s="69"/>
      <c r="E26" s="76"/>
    </row>
    <row r="27" spans="1:5" ht="15.75">
      <c r="A27" s="71"/>
      <c r="B27" s="74"/>
      <c r="C27" s="69"/>
      <c r="D27" s="69"/>
      <c r="E27" s="76"/>
    </row>
    <row r="28" spans="1:5" ht="15.75">
      <c r="A28" s="73"/>
      <c r="B28" s="72"/>
      <c r="E28" s="76"/>
    </row>
    <row r="29" spans="1:5" ht="15.75">
      <c r="A29" s="71"/>
      <c r="B29" s="74"/>
      <c r="E29" s="76"/>
    </row>
    <row r="30" spans="1:5" ht="15.75">
      <c r="A30" s="73"/>
      <c r="B30" s="72"/>
      <c r="E30" s="76"/>
    </row>
    <row r="31" spans="1:5" ht="15.75">
      <c r="A31" s="73"/>
      <c r="B31" s="74"/>
      <c r="E31" s="76"/>
    </row>
    <row r="32" spans="1:5" ht="15.75">
      <c r="A32" s="73"/>
      <c r="B32" s="72"/>
      <c r="E32" s="76"/>
    </row>
    <row r="33" spans="1:5" ht="15.75">
      <c r="A33" s="73"/>
      <c r="B33" s="74"/>
      <c r="C33" s="69"/>
      <c r="D33" s="69"/>
      <c r="E33" s="76"/>
    </row>
    <row r="34" spans="1:5" ht="15.75">
      <c r="A34" s="71"/>
      <c r="B34" s="72"/>
      <c r="C34" s="69"/>
      <c r="D34" s="69"/>
      <c r="E34" s="76"/>
    </row>
    <row r="35" spans="1:5" ht="15.75">
      <c r="A35" s="73"/>
      <c r="B35" s="75"/>
      <c r="C35" s="69"/>
      <c r="D35" s="69"/>
      <c r="E35" s="76"/>
    </row>
    <row r="36" ht="15">
      <c r="E36" s="46"/>
    </row>
    <row r="37" spans="1:5" ht="15.75">
      <c r="A37" s="73"/>
      <c r="B37" s="45"/>
      <c r="C37" s="75"/>
      <c r="E37" s="77"/>
    </row>
    <row r="38" spans="1:5" ht="15.75">
      <c r="A38" s="68"/>
      <c r="E38" s="46"/>
    </row>
    <row r="39" spans="1:5" ht="15.75">
      <c r="A39" s="73"/>
      <c r="B39" s="45"/>
      <c r="E39" s="77"/>
    </row>
    <row r="40" spans="1:5" ht="15.75">
      <c r="A40" s="68"/>
      <c r="E40" s="46"/>
    </row>
    <row r="41" spans="1:5" ht="15.75">
      <c r="A41" s="73"/>
      <c r="B41" s="45"/>
      <c r="E41" s="77"/>
    </row>
    <row r="42" ht="15">
      <c r="E42" s="46"/>
    </row>
  </sheetData>
  <sheetProtection/>
  <mergeCells count="1">
    <mergeCell ref="B1:D1"/>
  </mergeCells>
  <printOptions horizontalCentered="1"/>
  <pageMargins left="0.25" right="0.25" top="0.75" bottom="0.75" header="0.3" footer="0.3"/>
  <pageSetup firstPageNumber="3" useFirstPageNumber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/>
  <dimension ref="A1:I18"/>
  <sheetViews>
    <sheetView showGridLines="0" showZeros="0" showOutlineSymbols="0" view="pageBreakPreview" zoomScale="60" zoomScaleNormal="75" workbookViewId="0" topLeftCell="A1">
      <selection activeCell="G35" sqref="G35"/>
    </sheetView>
  </sheetViews>
  <sheetFormatPr defaultColWidth="9.00390625" defaultRowHeight="12.75"/>
  <cols>
    <col min="1" max="1" width="55.25390625" style="53" customWidth="1"/>
    <col min="2" max="2" width="20.00390625" style="53" bestFit="1" customWidth="1"/>
    <col min="3" max="3" width="20.00390625" style="53" customWidth="1"/>
    <col min="4" max="6" width="19.875" style="53" bestFit="1" customWidth="1"/>
    <col min="7" max="7" width="13.25390625" style="53" bestFit="1" customWidth="1"/>
    <col min="8" max="9" width="10.75390625" style="53" customWidth="1"/>
    <col min="10" max="16384" width="9.125" style="53" customWidth="1"/>
  </cols>
  <sheetData>
    <row r="1" spans="1:9" ht="17.25" customHeight="1">
      <c r="A1" s="50" t="s">
        <v>7</v>
      </c>
      <c r="B1" s="50"/>
      <c r="C1" s="50"/>
      <c r="D1" s="51"/>
      <c r="E1" s="51"/>
      <c r="F1" s="51"/>
      <c r="G1" s="51"/>
      <c r="H1" s="51"/>
      <c r="I1" s="51"/>
    </row>
    <row r="2" spans="1:9" ht="17.25" customHeight="1">
      <c r="A2" s="54"/>
      <c r="B2" s="54"/>
      <c r="C2" s="54"/>
      <c r="D2" s="51"/>
      <c r="E2" s="51"/>
      <c r="F2" s="51"/>
      <c r="G2" s="51"/>
      <c r="H2" s="51"/>
      <c r="I2" s="51"/>
    </row>
    <row r="3" spans="1:9" ht="17.25" customHeight="1">
      <c r="A3" s="55" t="s">
        <v>171</v>
      </c>
      <c r="B3" s="56"/>
      <c r="C3" s="56"/>
      <c r="D3" s="57"/>
      <c r="E3" s="57"/>
      <c r="F3" s="57"/>
      <c r="G3" s="57"/>
      <c r="H3" s="57"/>
      <c r="I3" s="57"/>
    </row>
    <row r="4" spans="1:9" ht="17.25" customHeight="1">
      <c r="A4" s="467" t="s">
        <v>243</v>
      </c>
      <c r="B4" s="467"/>
      <c r="C4" s="467"/>
      <c r="D4" s="467"/>
      <c r="E4" s="467"/>
      <c r="F4" s="467"/>
      <c r="G4" s="467"/>
      <c r="H4" s="467"/>
      <c r="I4" s="467"/>
    </row>
    <row r="5" spans="1:9" ht="17.25" customHeight="1">
      <c r="A5" s="58"/>
      <c r="B5" s="58"/>
      <c r="C5" s="58"/>
      <c r="D5" s="405"/>
      <c r="E5" s="52"/>
      <c r="F5" s="52"/>
      <c r="G5" s="52"/>
      <c r="H5" s="406"/>
      <c r="I5" s="407" t="s">
        <v>8</v>
      </c>
    </row>
    <row r="6" spans="1:9" ht="15.75" customHeight="1">
      <c r="A6" s="408"/>
      <c r="B6" s="409" t="s">
        <v>25</v>
      </c>
      <c r="C6" s="439" t="s">
        <v>126</v>
      </c>
      <c r="D6" s="410" t="s">
        <v>9</v>
      </c>
      <c r="E6" s="411"/>
      <c r="F6" s="412"/>
      <c r="G6" s="413" t="s">
        <v>10</v>
      </c>
      <c r="H6" s="411"/>
      <c r="I6" s="412"/>
    </row>
    <row r="7" spans="1:9" ht="15.75" customHeight="1">
      <c r="A7" s="404" t="s">
        <v>11</v>
      </c>
      <c r="B7" s="59" t="s">
        <v>26</v>
      </c>
      <c r="C7" s="440" t="s">
        <v>238</v>
      </c>
      <c r="D7" s="60"/>
      <c r="E7" s="60"/>
      <c r="F7" s="60"/>
      <c r="G7" s="60" t="s">
        <v>0</v>
      </c>
      <c r="H7" s="60" t="s">
        <v>0</v>
      </c>
      <c r="I7" s="414"/>
    </row>
    <row r="8" spans="1:9" ht="15.75" customHeight="1">
      <c r="A8" s="415"/>
      <c r="B8" s="61" t="s">
        <v>244</v>
      </c>
      <c r="C8" s="441" t="s">
        <v>237</v>
      </c>
      <c r="D8" s="60" t="s">
        <v>12</v>
      </c>
      <c r="E8" s="60" t="s">
        <v>220</v>
      </c>
      <c r="F8" s="60" t="s">
        <v>13</v>
      </c>
      <c r="G8" s="414" t="s">
        <v>240</v>
      </c>
      <c r="H8" s="414" t="s">
        <v>239</v>
      </c>
      <c r="I8" s="414" t="s">
        <v>127</v>
      </c>
    </row>
    <row r="9" spans="1:9" s="64" customFormat="1" ht="9.75" customHeight="1">
      <c r="A9" s="416" t="s">
        <v>18</v>
      </c>
      <c r="B9" s="62">
        <v>2</v>
      </c>
      <c r="C9" s="438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</row>
    <row r="10" spans="1:9" ht="39" customHeight="1">
      <c r="A10" s="417" t="s">
        <v>19</v>
      </c>
      <c r="B10" s="522">
        <v>260969</v>
      </c>
      <c r="C10" s="523">
        <v>260969</v>
      </c>
      <c r="D10" s="523">
        <v>12479</v>
      </c>
      <c r="E10" s="523">
        <v>27948</v>
      </c>
      <c r="F10" s="523">
        <v>52610</v>
      </c>
      <c r="G10" s="418">
        <f>D10/C10</f>
        <v>0.04781794006184643</v>
      </c>
      <c r="H10" s="418">
        <f>E10/C10</f>
        <v>0.10709317964969019</v>
      </c>
      <c r="I10" s="418">
        <f>F10/C10</f>
        <v>0.2015948254390368</v>
      </c>
    </row>
    <row r="11" spans="1:9" ht="39" customHeight="1">
      <c r="A11" s="419" t="s">
        <v>20</v>
      </c>
      <c r="B11" s="524">
        <f>B13+B12</f>
        <v>4625785</v>
      </c>
      <c r="C11" s="524">
        <f>C13+C12</f>
        <v>4720983</v>
      </c>
      <c r="D11" s="524">
        <f>D13+D12</f>
        <v>405548</v>
      </c>
      <c r="E11" s="524">
        <f>E13+E12</f>
        <v>817474</v>
      </c>
      <c r="F11" s="524">
        <f>F13+F12</f>
        <v>1217704</v>
      </c>
      <c r="G11" s="418">
        <f>D11/C11</f>
        <v>0.08590329598729755</v>
      </c>
      <c r="H11" s="418">
        <f>E11/C11</f>
        <v>0.173157581800231</v>
      </c>
      <c r="I11" s="418">
        <f>F11/C11</f>
        <v>0.25793441747195445</v>
      </c>
    </row>
    <row r="12" spans="1:9" ht="29.25" customHeight="1">
      <c r="A12" s="420" t="s">
        <v>21</v>
      </c>
      <c r="B12" s="525">
        <v>4599639</v>
      </c>
      <c r="C12" s="526">
        <v>4621813</v>
      </c>
      <c r="D12" s="526">
        <v>405545</v>
      </c>
      <c r="E12" s="526">
        <v>817069</v>
      </c>
      <c r="F12" s="526">
        <v>1217184</v>
      </c>
      <c r="G12" s="418">
        <f>D12/C12</f>
        <v>0.08774586942396848</v>
      </c>
      <c r="H12" s="418">
        <f>E12/C12</f>
        <v>0.17678538703318372</v>
      </c>
      <c r="I12" s="418">
        <f>F12/C12</f>
        <v>0.2633563928267976</v>
      </c>
    </row>
    <row r="13" spans="1:9" ht="29.25" customHeight="1">
      <c r="A13" s="421" t="s">
        <v>22</v>
      </c>
      <c r="B13" s="527">
        <v>26146</v>
      </c>
      <c r="C13" s="528">
        <v>99170</v>
      </c>
      <c r="D13" s="528">
        <v>3</v>
      </c>
      <c r="E13" s="528">
        <v>405</v>
      </c>
      <c r="F13" s="528">
        <v>520</v>
      </c>
      <c r="G13" s="418">
        <f>D13/C13</f>
        <v>3.0251083997176567E-05</v>
      </c>
      <c r="H13" s="418">
        <f>E13/C13</f>
        <v>0.004083896339618837</v>
      </c>
      <c r="I13" s="418">
        <f>F13/C13</f>
        <v>0.0052435212261772715</v>
      </c>
    </row>
    <row r="14" spans="1:9" ht="39" customHeight="1">
      <c r="A14" s="422" t="s">
        <v>172</v>
      </c>
      <c r="B14" s="529">
        <v>585</v>
      </c>
      <c r="C14" s="529">
        <v>2652</v>
      </c>
      <c r="D14" s="529">
        <v>0</v>
      </c>
      <c r="E14" s="529">
        <v>127</v>
      </c>
      <c r="F14" s="529">
        <v>127</v>
      </c>
      <c r="G14" s="418">
        <f>D14/C14</f>
        <v>0</v>
      </c>
      <c r="H14" s="418">
        <f>E14/C14</f>
        <v>0.047888386123680245</v>
      </c>
      <c r="I14" s="418">
        <f>F14/C14</f>
        <v>0.047888386123680245</v>
      </c>
    </row>
    <row r="18" ht="12.75">
      <c r="E18" s="53">
        <v>0</v>
      </c>
    </row>
  </sheetData>
  <sheetProtection/>
  <mergeCells count="1">
    <mergeCell ref="A4:I4"/>
  </mergeCells>
  <printOptions horizontalCentered="1"/>
  <pageMargins left="0.7874015748031497" right="0.7874015748031497" top="0.7874015748031497" bottom="0.5905511811023623" header="0.5118110236220472" footer="0.5118110236220472"/>
  <pageSetup firstPageNumber="5" useFirstPageNumber="1" fitToHeight="0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showGridLines="0" showZeros="0" zoomScale="70" zoomScaleNormal="70" zoomScaleSheetLayoutView="50" workbookViewId="0" topLeftCell="B1">
      <selection activeCell="AC23" sqref="AC23"/>
    </sheetView>
  </sheetViews>
  <sheetFormatPr defaultColWidth="7.875" defaultRowHeight="12.75"/>
  <cols>
    <col min="1" max="1" width="0" style="90" hidden="1" customWidth="1"/>
    <col min="2" max="2" width="4.625" style="95" customWidth="1"/>
    <col min="3" max="3" width="9.375" style="95" customWidth="1"/>
    <col min="4" max="4" width="3.875" style="95" customWidth="1"/>
    <col min="5" max="5" width="68.875" style="95" customWidth="1"/>
    <col min="6" max="6" width="18.125" style="273" customWidth="1"/>
    <col min="7" max="7" width="2.375" style="111" customWidth="1"/>
    <col min="8" max="8" width="16.625" style="95" customWidth="1"/>
    <col min="9" max="9" width="2.375" style="111" customWidth="1"/>
    <col min="10" max="10" width="14.625" style="111" customWidth="1"/>
    <col min="11" max="11" width="1.25" style="111" customWidth="1"/>
    <col min="12" max="12" width="14.25390625" style="111" customWidth="1"/>
    <col min="13" max="13" width="2.25390625" style="95" customWidth="1"/>
    <col min="14" max="16" width="10.375" style="95" customWidth="1"/>
    <col min="17" max="17" width="15.75390625" style="95" bestFit="1" customWidth="1"/>
    <col min="18" max="16384" width="7.875" style="95" customWidth="1"/>
  </cols>
  <sheetData>
    <row r="1" spans="2:16" ht="15.75">
      <c r="B1" s="91" t="s">
        <v>198</v>
      </c>
      <c r="C1" s="91"/>
      <c r="D1" s="91"/>
      <c r="E1" s="91"/>
      <c r="F1" s="271"/>
      <c r="G1" s="94"/>
      <c r="H1" s="93"/>
      <c r="I1" s="94"/>
      <c r="J1" s="94"/>
      <c r="K1" s="94"/>
      <c r="L1" s="94"/>
      <c r="M1" s="93"/>
      <c r="N1" s="93"/>
      <c r="O1" s="93"/>
      <c r="P1" s="93"/>
    </row>
    <row r="2" spans="2:16" ht="15.75">
      <c r="B2" s="479" t="s">
        <v>173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2:16" ht="15.75" customHeight="1">
      <c r="B3" s="216"/>
      <c r="C3" s="216"/>
      <c r="D3" s="216"/>
      <c r="E3" s="467" t="s">
        <v>243</v>
      </c>
      <c r="F3" s="467"/>
      <c r="G3" s="467"/>
      <c r="H3" s="467"/>
      <c r="I3" s="467"/>
      <c r="J3" s="467"/>
      <c r="K3" s="467"/>
      <c r="L3" s="467"/>
      <c r="M3" s="215"/>
      <c r="N3" s="218"/>
      <c r="O3" s="218"/>
      <c r="P3" s="218"/>
    </row>
    <row r="4" spans="2:16" ht="15.75" customHeight="1">
      <c r="B4" s="216"/>
      <c r="C4" s="216"/>
      <c r="D4" s="216"/>
      <c r="E4" s="483" t="s">
        <v>207</v>
      </c>
      <c r="F4" s="483"/>
      <c r="G4" s="483"/>
      <c r="H4" s="483"/>
      <c r="I4" s="483"/>
      <c r="J4" s="483"/>
      <c r="K4" s="483"/>
      <c r="L4" s="483"/>
      <c r="M4" s="483"/>
      <c r="N4" s="218"/>
      <c r="O4" s="218"/>
      <c r="P4" s="218"/>
    </row>
    <row r="5" spans="2:16" ht="15.75">
      <c r="B5" s="96"/>
      <c r="C5" s="96"/>
      <c r="D5" s="96"/>
      <c r="E5" s="260"/>
      <c r="F5" s="272"/>
      <c r="G5" s="272"/>
      <c r="H5" s="260"/>
      <c r="I5" s="260"/>
      <c r="J5" s="260"/>
      <c r="K5" s="260"/>
      <c r="L5" s="260"/>
      <c r="M5" s="260"/>
      <c r="N5" s="259"/>
      <c r="O5" s="97"/>
      <c r="P5" s="98" t="s">
        <v>8</v>
      </c>
    </row>
    <row r="6" spans="2:16" ht="15.75">
      <c r="B6" s="99"/>
      <c r="C6" s="100"/>
      <c r="D6" s="100"/>
      <c r="E6" s="104"/>
      <c r="F6" s="220" t="s">
        <v>25</v>
      </c>
      <c r="G6" s="219"/>
      <c r="H6" s="472" t="s">
        <v>9</v>
      </c>
      <c r="I6" s="473"/>
      <c r="J6" s="473"/>
      <c r="K6" s="473"/>
      <c r="L6" s="473"/>
      <c r="M6" s="474"/>
      <c r="N6" s="480" t="s">
        <v>10</v>
      </c>
      <c r="O6" s="481"/>
      <c r="P6" s="482"/>
    </row>
    <row r="7" spans="2:16" ht="15.75">
      <c r="B7" s="469" t="s">
        <v>11</v>
      </c>
      <c r="C7" s="470"/>
      <c r="D7" s="470"/>
      <c r="E7" s="471"/>
      <c r="F7" s="220" t="s">
        <v>26</v>
      </c>
      <c r="G7" s="219"/>
      <c r="H7" s="101"/>
      <c r="I7" s="102"/>
      <c r="J7" s="101"/>
      <c r="K7" s="102"/>
      <c r="L7" s="101"/>
      <c r="M7" s="102"/>
      <c r="N7" s="102"/>
      <c r="O7" s="102"/>
      <c r="P7" s="221"/>
    </row>
    <row r="8" spans="2:16" ht="15.75">
      <c r="B8" s="103"/>
      <c r="C8" s="92"/>
      <c r="D8" s="92"/>
      <c r="E8" s="104"/>
      <c r="F8" s="222" t="s">
        <v>244</v>
      </c>
      <c r="G8" s="223"/>
      <c r="H8" s="475" t="s">
        <v>12</v>
      </c>
      <c r="I8" s="476"/>
      <c r="J8" s="472" t="s">
        <v>115</v>
      </c>
      <c r="K8" s="474"/>
      <c r="L8" s="472" t="s">
        <v>13</v>
      </c>
      <c r="M8" s="474"/>
      <c r="N8" s="105" t="s">
        <v>14</v>
      </c>
      <c r="O8" s="106" t="s">
        <v>15</v>
      </c>
      <c r="P8" s="106" t="s">
        <v>16</v>
      </c>
    </row>
    <row r="9" spans="1:16" s="110" customFormat="1" ht="9.75" customHeight="1">
      <c r="A9" s="107"/>
      <c r="B9" s="484">
        <v>1</v>
      </c>
      <c r="C9" s="485"/>
      <c r="D9" s="485"/>
      <c r="E9" s="486"/>
      <c r="F9" s="477">
        <v>2</v>
      </c>
      <c r="G9" s="478"/>
      <c r="H9" s="477">
        <v>3</v>
      </c>
      <c r="I9" s="478"/>
      <c r="J9" s="477">
        <v>4</v>
      </c>
      <c r="K9" s="478"/>
      <c r="L9" s="477">
        <v>5</v>
      </c>
      <c r="M9" s="478"/>
      <c r="N9" s="108">
        <v>6</v>
      </c>
      <c r="O9" s="108">
        <v>7</v>
      </c>
      <c r="P9" s="109">
        <v>8</v>
      </c>
    </row>
    <row r="10" spans="1:16" s="226" customFormat="1" ht="30.75" customHeight="1">
      <c r="A10" s="224"/>
      <c r="B10" s="389" t="s">
        <v>188</v>
      </c>
      <c r="C10" s="390"/>
      <c r="D10" s="390"/>
      <c r="E10" s="390"/>
      <c r="F10" s="311">
        <f>SUM(F12:F28)</f>
        <v>260969</v>
      </c>
      <c r="G10" s="312"/>
      <c r="H10" s="311">
        <f>SUM(H12:H28)</f>
        <v>12479</v>
      </c>
      <c r="I10" s="312"/>
      <c r="J10" s="311">
        <f>SUM(J12:J28)</f>
        <v>27948</v>
      </c>
      <c r="K10" s="312"/>
      <c r="L10" s="311">
        <f>SUM(L12:L28)</f>
        <v>52610</v>
      </c>
      <c r="M10" s="312"/>
      <c r="N10" s="391">
        <f>H10/F10</f>
        <v>0.04781794006184643</v>
      </c>
      <c r="O10" s="391">
        <f>J10/F10</f>
        <v>0.10709317964969019</v>
      </c>
      <c r="P10" s="391">
        <f>L10/F10</f>
        <v>0.2015948254390368</v>
      </c>
    </row>
    <row r="11" spans="1:16" s="226" customFormat="1" ht="21" customHeight="1">
      <c r="A11" s="224"/>
      <c r="B11" s="233" t="s">
        <v>116</v>
      </c>
      <c r="C11" s="234"/>
      <c r="D11" s="225"/>
      <c r="E11" s="225"/>
      <c r="F11" s="319"/>
      <c r="G11" s="314"/>
      <c r="H11" s="313"/>
      <c r="I11" s="314"/>
      <c r="J11" s="313"/>
      <c r="K11" s="314"/>
      <c r="L11" s="313"/>
      <c r="M11" s="338"/>
      <c r="N11" s="318"/>
      <c r="O11" s="318"/>
      <c r="P11" s="318"/>
    </row>
    <row r="12" spans="1:16" s="226" customFormat="1" ht="31.5" customHeight="1">
      <c r="A12" s="224"/>
      <c r="B12" s="235"/>
      <c r="C12" s="392" t="s">
        <v>182</v>
      </c>
      <c r="D12" s="227"/>
      <c r="E12" s="274"/>
      <c r="F12" s="320">
        <v>60593</v>
      </c>
      <c r="G12" s="314"/>
      <c r="H12" s="315">
        <v>5174</v>
      </c>
      <c r="I12" s="314"/>
      <c r="J12" s="315">
        <v>10701</v>
      </c>
      <c r="K12" s="314"/>
      <c r="L12" s="315">
        <v>15904</v>
      </c>
      <c r="M12" s="338"/>
      <c r="N12" s="318">
        <f>H12/F12</f>
        <v>0.08538940141600515</v>
      </c>
      <c r="O12" s="318">
        <f>J12/F12</f>
        <v>0.17660455828230984</v>
      </c>
      <c r="P12" s="318">
        <f>L12/F12</f>
        <v>0.2624725628372914</v>
      </c>
    </row>
    <row r="13" spans="1:16" s="226" customFormat="1" ht="31.5" customHeight="1">
      <c r="A13" s="224"/>
      <c r="B13" s="235"/>
      <c r="C13" s="468" t="s">
        <v>181</v>
      </c>
      <c r="D13" s="468"/>
      <c r="E13" s="468"/>
      <c r="F13" s="320">
        <v>200</v>
      </c>
      <c r="G13" s="316"/>
      <c r="H13" s="315">
        <v>15</v>
      </c>
      <c r="I13" s="316"/>
      <c r="J13" s="315">
        <v>45</v>
      </c>
      <c r="K13" s="316"/>
      <c r="L13" s="315">
        <v>80</v>
      </c>
      <c r="M13" s="339"/>
      <c r="N13" s="318">
        <f aca="true" t="shared" si="0" ref="N13:N18">H13/F13</f>
        <v>0.075</v>
      </c>
      <c r="O13" s="318">
        <f aca="true" t="shared" si="1" ref="O13:O18">J13/F13</f>
        <v>0.225</v>
      </c>
      <c r="P13" s="318">
        <f aca="true" t="shared" si="2" ref="P13:P18">L13/F13</f>
        <v>0.4</v>
      </c>
    </row>
    <row r="14" spans="1:16" s="226" customFormat="1" ht="31.5" customHeight="1">
      <c r="A14" s="224"/>
      <c r="B14" s="235"/>
      <c r="C14" s="225" t="s">
        <v>174</v>
      </c>
      <c r="D14" s="228"/>
      <c r="E14" s="228"/>
      <c r="F14" s="320">
        <v>350</v>
      </c>
      <c r="G14" s="314"/>
      <c r="H14" s="315">
        <v>8</v>
      </c>
      <c r="I14" s="314"/>
      <c r="J14" s="315">
        <v>73</v>
      </c>
      <c r="K14" s="314"/>
      <c r="L14" s="315">
        <v>117</v>
      </c>
      <c r="M14" s="338"/>
      <c r="N14" s="318">
        <f t="shared" si="0"/>
        <v>0.022857142857142857</v>
      </c>
      <c r="O14" s="318">
        <f t="shared" si="1"/>
        <v>0.20857142857142857</v>
      </c>
      <c r="P14" s="318">
        <f t="shared" si="2"/>
        <v>0.3342857142857143</v>
      </c>
    </row>
    <row r="15" spans="1:16" s="226" customFormat="1" ht="31.5" customHeight="1">
      <c r="A15" s="224"/>
      <c r="B15" s="235"/>
      <c r="C15" s="229" t="s">
        <v>175</v>
      </c>
      <c r="D15" s="228"/>
      <c r="E15" s="228"/>
      <c r="F15" s="320">
        <v>148244</v>
      </c>
      <c r="G15" s="316"/>
      <c r="H15" s="315">
        <v>1333</v>
      </c>
      <c r="I15" s="316"/>
      <c r="J15" s="315">
        <v>4434</v>
      </c>
      <c r="K15" s="316"/>
      <c r="L15" s="315">
        <v>15880</v>
      </c>
      <c r="M15" s="339"/>
      <c r="N15" s="318">
        <f t="shared" si="0"/>
        <v>0.008991932219853754</v>
      </c>
      <c r="O15" s="318">
        <f t="shared" si="1"/>
        <v>0.0299101481341572</v>
      </c>
      <c r="P15" s="318">
        <f t="shared" si="2"/>
        <v>0.10712069291168613</v>
      </c>
    </row>
    <row r="16" spans="1:16" s="226" customFormat="1" ht="31.5" customHeight="1">
      <c r="A16" s="224"/>
      <c r="B16" s="235"/>
      <c r="C16" s="229" t="s">
        <v>176</v>
      </c>
      <c r="D16" s="228"/>
      <c r="E16" s="228"/>
      <c r="F16" s="320">
        <v>1160</v>
      </c>
      <c r="G16" s="316"/>
      <c r="H16" s="315">
        <v>491</v>
      </c>
      <c r="I16" s="316"/>
      <c r="J16" s="315">
        <v>640</v>
      </c>
      <c r="K16" s="316"/>
      <c r="L16" s="315">
        <v>1420</v>
      </c>
      <c r="M16" s="339"/>
      <c r="N16" s="318">
        <f t="shared" si="0"/>
        <v>0.4232758620689655</v>
      </c>
      <c r="O16" s="318">
        <f t="shared" si="1"/>
        <v>0.5517241379310345</v>
      </c>
      <c r="P16" s="318">
        <f t="shared" si="2"/>
        <v>1.2241379310344827</v>
      </c>
    </row>
    <row r="17" spans="1:16" s="226" customFormat="1" ht="31.5" customHeight="1">
      <c r="A17" s="230" t="s">
        <v>117</v>
      </c>
      <c r="B17" s="235"/>
      <c r="C17" s="229" t="s">
        <v>177</v>
      </c>
      <c r="D17" s="228"/>
      <c r="E17" s="231"/>
      <c r="F17" s="320">
        <v>14570</v>
      </c>
      <c r="G17" s="316"/>
      <c r="H17" s="315">
        <v>1574</v>
      </c>
      <c r="I17" s="316"/>
      <c r="J17" s="315">
        <v>3365</v>
      </c>
      <c r="K17" s="316"/>
      <c r="L17" s="315">
        <v>5217</v>
      </c>
      <c r="M17" s="339"/>
      <c r="N17" s="318">
        <f t="shared" si="0"/>
        <v>0.10803019903912148</v>
      </c>
      <c r="O17" s="318">
        <f t="shared" si="1"/>
        <v>0.23095401509951957</v>
      </c>
      <c r="P17" s="318">
        <f t="shared" si="2"/>
        <v>0.3580645161290323</v>
      </c>
    </row>
    <row r="18" spans="1:16" s="226" customFormat="1" ht="31.5" customHeight="1">
      <c r="A18" s="230" t="s">
        <v>118</v>
      </c>
      <c r="B18" s="235"/>
      <c r="C18" s="229" t="s">
        <v>178</v>
      </c>
      <c r="D18" s="231"/>
      <c r="E18" s="231"/>
      <c r="F18" s="320">
        <v>254</v>
      </c>
      <c r="G18" s="316"/>
      <c r="H18" s="315">
        <v>28</v>
      </c>
      <c r="I18" s="316"/>
      <c r="J18" s="315">
        <v>51</v>
      </c>
      <c r="K18" s="316"/>
      <c r="L18" s="315">
        <v>73</v>
      </c>
      <c r="M18" s="339"/>
      <c r="N18" s="318">
        <f t="shared" si="0"/>
        <v>0.11023622047244094</v>
      </c>
      <c r="O18" s="318">
        <f t="shared" si="1"/>
        <v>0.20078740157480315</v>
      </c>
      <c r="P18" s="318">
        <f t="shared" si="2"/>
        <v>0.2874015748031496</v>
      </c>
    </row>
    <row r="19" spans="1:16" s="226" customFormat="1" ht="31.5" customHeight="1">
      <c r="A19" s="230" t="s">
        <v>118</v>
      </c>
      <c r="B19" s="235"/>
      <c r="C19" s="229" t="s">
        <v>221</v>
      </c>
      <c r="D19" s="231"/>
      <c r="E19" s="231"/>
      <c r="F19" s="320"/>
      <c r="G19" s="316"/>
      <c r="H19" s="315">
        <v>0</v>
      </c>
      <c r="I19" s="316"/>
      <c r="J19" s="315"/>
      <c r="K19" s="316"/>
      <c r="L19" s="315"/>
      <c r="M19" s="339"/>
      <c r="N19" s="318"/>
      <c r="O19" s="318"/>
      <c r="P19" s="318"/>
    </row>
    <row r="20" spans="1:16" s="226" customFormat="1" ht="31.5" customHeight="1">
      <c r="A20" s="230"/>
      <c r="B20" s="235"/>
      <c r="C20" s="229" t="s">
        <v>223</v>
      </c>
      <c r="D20" s="231"/>
      <c r="E20" s="231"/>
      <c r="F20" s="320">
        <v>125</v>
      </c>
      <c r="G20" s="316"/>
      <c r="H20" s="315">
        <v>5</v>
      </c>
      <c r="I20" s="316"/>
      <c r="J20" s="315">
        <v>11</v>
      </c>
      <c r="K20" s="316"/>
      <c r="L20" s="315">
        <v>15</v>
      </c>
      <c r="M20" s="339"/>
      <c r="N20" s="318"/>
      <c r="O20" s="318"/>
      <c r="P20" s="318"/>
    </row>
    <row r="21" spans="1:16" s="226" customFormat="1" ht="31.5" customHeight="1">
      <c r="A21" s="230"/>
      <c r="B21" s="235"/>
      <c r="C21" s="229" t="s">
        <v>185</v>
      </c>
      <c r="D21" s="231"/>
      <c r="E21" s="231"/>
      <c r="F21" s="320">
        <v>18</v>
      </c>
      <c r="G21" s="316"/>
      <c r="H21" s="315">
        <v>4</v>
      </c>
      <c r="I21" s="316"/>
      <c r="J21" s="315">
        <v>128</v>
      </c>
      <c r="K21" s="316"/>
      <c r="L21" s="315">
        <v>167</v>
      </c>
      <c r="M21" s="339"/>
      <c r="N21" s="318">
        <f>H21/F21</f>
        <v>0.2222222222222222</v>
      </c>
      <c r="O21" s="318">
        <f>J21/F21</f>
        <v>7.111111111111111</v>
      </c>
      <c r="P21" s="318">
        <f>L21/F21</f>
        <v>9.277777777777779</v>
      </c>
    </row>
    <row r="22" spans="1:16" s="226" customFormat="1" ht="31.5" customHeight="1">
      <c r="A22" s="230"/>
      <c r="B22" s="235"/>
      <c r="C22" s="229" t="s">
        <v>183</v>
      </c>
      <c r="D22" s="228"/>
      <c r="E22" s="228"/>
      <c r="F22" s="321">
        <v>12795</v>
      </c>
      <c r="G22" s="316"/>
      <c r="H22" s="315">
        <v>922</v>
      </c>
      <c r="I22" s="316"/>
      <c r="J22" s="315">
        <v>1758</v>
      </c>
      <c r="K22" s="316"/>
      <c r="L22" s="315">
        <v>2793</v>
      </c>
      <c r="M22" s="339"/>
      <c r="N22" s="318">
        <f>H22/F22</f>
        <v>0.07205939820242283</v>
      </c>
      <c r="O22" s="318">
        <f>J22/F22</f>
        <v>0.13739742086752638</v>
      </c>
      <c r="P22" s="318">
        <f>L22/F22</f>
        <v>0.2182883939038687</v>
      </c>
    </row>
    <row r="23" spans="1:16" s="226" customFormat="1" ht="31.5" customHeight="1">
      <c r="A23" s="230" t="s">
        <v>119</v>
      </c>
      <c r="B23" s="235"/>
      <c r="C23" s="229" t="s">
        <v>179</v>
      </c>
      <c r="D23" s="228"/>
      <c r="E23" s="231"/>
      <c r="F23" s="321">
        <v>1260</v>
      </c>
      <c r="G23" s="316"/>
      <c r="H23" s="315">
        <v>199</v>
      </c>
      <c r="I23" s="316"/>
      <c r="J23" s="315">
        <v>417</v>
      </c>
      <c r="K23" s="316"/>
      <c r="L23" s="315">
        <v>618</v>
      </c>
      <c r="M23" s="339"/>
      <c r="N23" s="318">
        <f>H23/F23</f>
        <v>0.15793650793650793</v>
      </c>
      <c r="O23" s="318">
        <f>J23/F23</f>
        <v>0.33095238095238094</v>
      </c>
      <c r="P23" s="318">
        <f>L23/F23</f>
        <v>0.49047619047619045</v>
      </c>
    </row>
    <row r="24" spans="1:16" s="226" customFormat="1" ht="31.5" customHeight="1">
      <c r="A24" s="230"/>
      <c r="B24" s="235"/>
      <c r="C24" s="229" t="s">
        <v>186</v>
      </c>
      <c r="D24" s="228"/>
      <c r="E24" s="231"/>
      <c r="F24" s="321">
        <v>250</v>
      </c>
      <c r="G24" s="316"/>
      <c r="H24" s="317">
        <v>146</v>
      </c>
      <c r="I24" s="316"/>
      <c r="J24" s="317">
        <v>444</v>
      </c>
      <c r="K24" s="316"/>
      <c r="L24" s="315">
        <v>727</v>
      </c>
      <c r="M24" s="339"/>
      <c r="N24" s="318">
        <f>H24/F24</f>
        <v>0.584</v>
      </c>
      <c r="O24" s="318">
        <f>J24/F24</f>
        <v>1.776</v>
      </c>
      <c r="P24" s="318">
        <f>L24/F24</f>
        <v>2.908</v>
      </c>
    </row>
    <row r="25" spans="1:16" s="226" customFormat="1" ht="31.5" customHeight="1">
      <c r="A25" s="230"/>
      <c r="B25" s="235"/>
      <c r="C25" s="229" t="s">
        <v>187</v>
      </c>
      <c r="D25" s="228"/>
      <c r="E25" s="231"/>
      <c r="F25" s="380"/>
      <c r="G25" s="316"/>
      <c r="H25" s="317"/>
      <c r="I25" s="316"/>
      <c r="J25" s="317">
        <v>2</v>
      </c>
      <c r="K25" s="316"/>
      <c r="L25" s="315">
        <v>5</v>
      </c>
      <c r="M25" s="339"/>
      <c r="N25" s="318"/>
      <c r="O25" s="318"/>
      <c r="P25" s="318"/>
    </row>
    <row r="26" spans="1:16" s="226" customFormat="1" ht="31.5" customHeight="1">
      <c r="A26" s="230"/>
      <c r="B26" s="235"/>
      <c r="C26" s="229" t="s">
        <v>222</v>
      </c>
      <c r="D26" s="228"/>
      <c r="E26" s="231"/>
      <c r="F26" s="380">
        <v>20010</v>
      </c>
      <c r="G26" s="316"/>
      <c r="H26" s="317">
        <v>2466</v>
      </c>
      <c r="I26" s="316"/>
      <c r="J26" s="317">
        <v>5703</v>
      </c>
      <c r="K26" s="316"/>
      <c r="L26" s="315">
        <v>9335</v>
      </c>
      <c r="M26" s="339"/>
      <c r="N26" s="318">
        <f>H26/F26</f>
        <v>0.1232383808095952</v>
      </c>
      <c r="O26" s="318">
        <f>J26/F26</f>
        <v>0.28500749625187405</v>
      </c>
      <c r="P26" s="318">
        <f>L26/F26</f>
        <v>0.4665167416291854</v>
      </c>
    </row>
    <row r="27" spans="1:16" s="226" customFormat="1" ht="31.5" customHeight="1">
      <c r="A27" s="230" t="s">
        <v>120</v>
      </c>
      <c r="B27" s="235"/>
      <c r="C27" s="229" t="s">
        <v>180</v>
      </c>
      <c r="D27" s="232"/>
      <c r="E27" s="231"/>
      <c r="F27" s="321">
        <v>1117</v>
      </c>
      <c r="G27" s="316"/>
      <c r="H27" s="317">
        <v>114</v>
      </c>
      <c r="I27" s="316"/>
      <c r="J27" s="317">
        <v>171</v>
      </c>
      <c r="K27" s="316"/>
      <c r="L27" s="315">
        <v>254</v>
      </c>
      <c r="M27" s="339"/>
      <c r="N27" s="318">
        <f>H27/F27</f>
        <v>0.10205908683974933</v>
      </c>
      <c r="O27" s="318">
        <f>J27/F27</f>
        <v>0.153088630259624</v>
      </c>
      <c r="P27" s="318">
        <f>L27/F27</f>
        <v>0.22739480752014324</v>
      </c>
    </row>
    <row r="28" spans="1:16" s="226" customFormat="1" ht="31.5" customHeight="1">
      <c r="A28" s="230" t="s">
        <v>121</v>
      </c>
      <c r="B28" s="393"/>
      <c r="C28" s="394" t="s">
        <v>184</v>
      </c>
      <c r="D28" s="395"/>
      <c r="E28" s="396"/>
      <c r="F28" s="397">
        <v>23</v>
      </c>
      <c r="G28" s="398"/>
      <c r="H28" s="399"/>
      <c r="I28" s="398"/>
      <c r="J28" s="399">
        <v>5</v>
      </c>
      <c r="K28" s="398"/>
      <c r="L28" s="400">
        <v>5</v>
      </c>
      <c r="M28" s="401"/>
      <c r="N28" s="402">
        <f>H28/F28</f>
        <v>0</v>
      </c>
      <c r="O28" s="402">
        <f>J28/F28</f>
        <v>0.21739130434782608</v>
      </c>
      <c r="P28" s="402">
        <f>L28/F28</f>
        <v>0.21739130434782608</v>
      </c>
    </row>
    <row r="31" ht="15">
      <c r="N31" s="112"/>
    </row>
  </sheetData>
  <sheetProtection/>
  <mergeCells count="15">
    <mergeCell ref="B2:P2"/>
    <mergeCell ref="N6:P6"/>
    <mergeCell ref="E4:M4"/>
    <mergeCell ref="E3:L3"/>
    <mergeCell ref="H9:I9"/>
    <mergeCell ref="B9:E9"/>
    <mergeCell ref="C13:E13"/>
    <mergeCell ref="B7:E7"/>
    <mergeCell ref="H6:M6"/>
    <mergeCell ref="H8:I8"/>
    <mergeCell ref="J8:K8"/>
    <mergeCell ref="L8:M8"/>
    <mergeCell ref="F9:G9"/>
    <mergeCell ref="J9:K9"/>
    <mergeCell ref="L9:M9"/>
  </mergeCells>
  <printOptions horizontalCentered="1"/>
  <pageMargins left="0.3937007874015748" right="0.3937007874015748" top="0.6299212598425197" bottom="0.3" header="0.5118110236220472" footer="0.35"/>
  <pageSetup firstPageNumber="11" useFirstPageNumber="1" horizontalDpi="120" verticalDpi="12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zoomScale="75" zoomScaleNormal="75" workbookViewId="0" topLeftCell="B1">
      <selection activeCell="V28" sqref="V28"/>
    </sheetView>
  </sheetViews>
  <sheetFormatPr defaultColWidth="7.875" defaultRowHeight="12.75"/>
  <cols>
    <col min="1" max="1" width="6.75390625" style="113" hidden="1" customWidth="1"/>
    <col min="2" max="2" width="2.25390625" style="113" customWidth="1"/>
    <col min="3" max="3" width="4.625" style="113" customWidth="1"/>
    <col min="4" max="4" width="66.25390625" style="113" customWidth="1"/>
    <col min="5" max="5" width="16.00390625" style="242" customWidth="1"/>
    <col min="6" max="7" width="16.00390625" style="243" customWidth="1"/>
    <col min="8" max="8" width="16.375" style="243" customWidth="1"/>
    <col min="9" max="9" width="16.00390625" style="243" customWidth="1"/>
    <col min="10" max="12" width="9.25390625" style="113" customWidth="1"/>
    <col min="13" max="16384" width="7.875" style="113" customWidth="1"/>
  </cols>
  <sheetData>
    <row r="1" spans="2:9" ht="19.5" customHeight="1">
      <c r="B1" s="114" t="s">
        <v>199</v>
      </c>
      <c r="C1" s="114"/>
      <c r="D1" s="114"/>
      <c r="I1" s="244"/>
    </row>
    <row r="2" spans="2:12" ht="15.75">
      <c r="B2" s="487" t="s">
        <v>189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</row>
    <row r="3" spans="2:12" ht="15.75">
      <c r="B3" s="217"/>
      <c r="C3" s="217"/>
      <c r="D3" s="487" t="s">
        <v>243</v>
      </c>
      <c r="E3" s="487"/>
      <c r="F3" s="487"/>
      <c r="G3" s="487"/>
      <c r="H3" s="487"/>
      <c r="I3" s="487"/>
      <c r="J3" s="487"/>
      <c r="K3" s="487"/>
      <c r="L3" s="487"/>
    </row>
    <row r="4" spans="2:12" ht="15.75">
      <c r="B4" s="217"/>
      <c r="C4" s="217"/>
      <c r="D4" s="487" t="s">
        <v>208</v>
      </c>
      <c r="E4" s="487"/>
      <c r="F4" s="487"/>
      <c r="G4" s="487"/>
      <c r="H4" s="487"/>
      <c r="I4" s="487"/>
      <c r="J4" s="487"/>
      <c r="K4" s="487"/>
      <c r="L4" s="487"/>
    </row>
    <row r="5" spans="2:9" ht="12.75" customHeight="1">
      <c r="B5" s="116"/>
      <c r="C5" s="116"/>
      <c r="D5" s="116"/>
      <c r="E5" s="245"/>
      <c r="F5" s="246"/>
      <c r="G5" s="246"/>
      <c r="H5" s="246"/>
      <c r="I5" s="246"/>
    </row>
    <row r="6" spans="2:12" ht="15.75">
      <c r="B6" s="117"/>
      <c r="C6" s="118"/>
      <c r="D6" s="119"/>
      <c r="E6" s="120" t="s">
        <v>25</v>
      </c>
      <c r="F6" s="247" t="s">
        <v>126</v>
      </c>
      <c r="G6" s="248" t="s">
        <v>9</v>
      </c>
      <c r="H6" s="249"/>
      <c r="I6" s="249"/>
      <c r="J6" s="121" t="s">
        <v>10</v>
      </c>
      <c r="K6" s="121"/>
      <c r="L6" s="122"/>
    </row>
    <row r="7" spans="2:12" ht="15.75">
      <c r="B7" s="123" t="s">
        <v>11</v>
      </c>
      <c r="C7" s="124"/>
      <c r="D7" s="125"/>
      <c r="E7" s="126" t="s">
        <v>26</v>
      </c>
      <c r="F7" s="250" t="s">
        <v>17</v>
      </c>
      <c r="G7" s="251"/>
      <c r="H7" s="251"/>
      <c r="I7" s="251"/>
      <c r="J7" s="127"/>
      <c r="K7" s="128"/>
      <c r="L7" s="129"/>
    </row>
    <row r="8" spans="2:12" ht="15.75">
      <c r="B8" s="130"/>
      <c r="C8" s="115"/>
      <c r="D8" s="131"/>
      <c r="E8" s="132" t="s">
        <v>244</v>
      </c>
      <c r="F8" s="250"/>
      <c r="G8" s="252" t="s">
        <v>12</v>
      </c>
      <c r="H8" s="253" t="s">
        <v>115</v>
      </c>
      <c r="I8" s="253" t="s">
        <v>13</v>
      </c>
      <c r="J8" s="133" t="s">
        <v>240</v>
      </c>
      <c r="K8" s="134" t="s">
        <v>239</v>
      </c>
      <c r="L8" s="134" t="s">
        <v>127</v>
      </c>
    </row>
    <row r="9" spans="2:12" s="135" customFormat="1" ht="15" customHeight="1">
      <c r="B9" s="136"/>
      <c r="C9" s="137"/>
      <c r="D9" s="138"/>
      <c r="E9" s="491" t="s">
        <v>128</v>
      </c>
      <c r="F9" s="492"/>
      <c r="G9" s="492"/>
      <c r="H9" s="492"/>
      <c r="I9" s="493"/>
      <c r="J9" s="494" t="s">
        <v>129</v>
      </c>
      <c r="K9" s="495"/>
      <c r="L9" s="496"/>
    </row>
    <row r="10" spans="2:12" s="135" customFormat="1" ht="9.75" customHeight="1">
      <c r="B10" s="488">
        <v>1</v>
      </c>
      <c r="C10" s="489"/>
      <c r="D10" s="490"/>
      <c r="E10" s="254">
        <v>2</v>
      </c>
      <c r="F10" s="255">
        <v>3</v>
      </c>
      <c r="G10" s="255">
        <v>4</v>
      </c>
      <c r="H10" s="256">
        <v>5</v>
      </c>
      <c r="I10" s="256">
        <v>6</v>
      </c>
      <c r="J10" s="140">
        <v>7</v>
      </c>
      <c r="K10" s="140">
        <v>8</v>
      </c>
      <c r="L10" s="139">
        <v>9</v>
      </c>
    </row>
    <row r="11" spans="1:12" ht="21.75" customHeight="1">
      <c r="A11" s="113" t="s">
        <v>117</v>
      </c>
      <c r="B11" s="141" t="s">
        <v>130</v>
      </c>
      <c r="C11" s="142"/>
      <c r="D11" s="143"/>
      <c r="E11" s="350">
        <f>E13+E18+E19+E23+E29</f>
        <v>4625785</v>
      </c>
      <c r="F11" s="326">
        <f>F13+F18+F19+F23+F29</f>
        <v>4720983</v>
      </c>
      <c r="G11" s="326">
        <f>G13+G18+G19+G23+G29</f>
        <v>405548</v>
      </c>
      <c r="H11" s="328">
        <f>H13+H18+H19+H23+H29</f>
        <v>817474</v>
      </c>
      <c r="I11" s="330">
        <f>I13+I18+I19+I23+I29</f>
        <v>1217704</v>
      </c>
      <c r="J11" s="442">
        <f>G11/F11</f>
        <v>0.08590329598729755</v>
      </c>
      <c r="K11" s="351">
        <f>H11/F11</f>
        <v>0.173157581800231</v>
      </c>
      <c r="L11" s="442">
        <f aca="true" t="shared" si="0" ref="L11:L29">I11/F11</f>
        <v>0.25793441747195445</v>
      </c>
    </row>
    <row r="12" spans="2:12" ht="15.75">
      <c r="B12" s="144" t="s">
        <v>116</v>
      </c>
      <c r="C12" s="145"/>
      <c r="D12" s="143"/>
      <c r="E12" s="353"/>
      <c r="F12" s="322"/>
      <c r="G12" s="322"/>
      <c r="H12" s="322"/>
      <c r="I12" s="331"/>
      <c r="J12" s="352"/>
      <c r="K12" s="352"/>
      <c r="L12" s="443"/>
    </row>
    <row r="13" spans="1:12" ht="21.75" customHeight="1">
      <c r="A13" s="113" t="s">
        <v>118</v>
      </c>
      <c r="B13" s="146" t="s">
        <v>131</v>
      </c>
      <c r="C13" s="147" t="s">
        <v>132</v>
      </c>
      <c r="D13" s="148"/>
      <c r="E13" s="322">
        <f>E15+E16+E17</f>
        <v>4228111</v>
      </c>
      <c r="F13" s="322">
        <f>F15+F16+F17</f>
        <v>4251121</v>
      </c>
      <c r="G13" s="322">
        <f>G15+G16+G17</f>
        <v>379847</v>
      </c>
      <c r="H13" s="322">
        <f>SUM(H15+H16+H17)</f>
        <v>753781</v>
      </c>
      <c r="I13" s="331">
        <f>I15+I16+I17</f>
        <v>1125813</v>
      </c>
      <c r="J13" s="352">
        <f>G13/F13</f>
        <v>0.08935219674998665</v>
      </c>
      <c r="K13" s="352">
        <f>H13/F13</f>
        <v>0.17731346625984065</v>
      </c>
      <c r="L13" s="352">
        <f t="shared" si="0"/>
        <v>0.26482732436926637</v>
      </c>
    </row>
    <row r="14" spans="2:12" ht="12" customHeight="1">
      <c r="B14" s="149"/>
      <c r="C14" s="150" t="s">
        <v>133</v>
      </c>
      <c r="D14" s="151"/>
      <c r="E14" s="354"/>
      <c r="F14" s="323"/>
      <c r="G14" s="323"/>
      <c r="H14" s="323"/>
      <c r="I14" s="332"/>
      <c r="J14" s="352"/>
      <c r="K14" s="352"/>
      <c r="L14" s="444"/>
    </row>
    <row r="15" spans="1:12" ht="45">
      <c r="A15" s="153" t="s">
        <v>122</v>
      </c>
      <c r="B15" s="149"/>
      <c r="C15" s="153" t="s">
        <v>131</v>
      </c>
      <c r="D15" s="154" t="s">
        <v>134</v>
      </c>
      <c r="E15" s="371">
        <v>3887205</v>
      </c>
      <c r="F15" s="372">
        <v>3904428</v>
      </c>
      <c r="G15" s="372">
        <v>349355</v>
      </c>
      <c r="H15" s="372">
        <v>691021</v>
      </c>
      <c r="I15" s="373">
        <v>1025089</v>
      </c>
      <c r="J15" s="352">
        <f>G15/F15</f>
        <v>0.08947661475637404</v>
      </c>
      <c r="K15" s="352">
        <f>H15/F15</f>
        <v>0.1769839269670231</v>
      </c>
      <c r="L15" s="352">
        <f t="shared" si="0"/>
        <v>0.2625452435030176</v>
      </c>
    </row>
    <row r="16" spans="1:12" ht="30">
      <c r="A16" s="153" t="s">
        <v>123</v>
      </c>
      <c r="B16" s="149"/>
      <c r="C16" s="153" t="s">
        <v>136</v>
      </c>
      <c r="D16" s="154" t="s">
        <v>135</v>
      </c>
      <c r="E16" s="355">
        <v>186872</v>
      </c>
      <c r="F16" s="324">
        <v>188957</v>
      </c>
      <c r="G16" s="324">
        <v>17870</v>
      </c>
      <c r="H16" s="324">
        <v>36762</v>
      </c>
      <c r="I16" s="333">
        <v>61127</v>
      </c>
      <c r="J16" s="352"/>
      <c r="K16" s="352"/>
      <c r="L16" s="352"/>
    </row>
    <row r="17" spans="1:12" ht="15" customHeight="1">
      <c r="A17" s="155" t="s">
        <v>119</v>
      </c>
      <c r="B17" s="149"/>
      <c r="C17" s="153" t="s">
        <v>139</v>
      </c>
      <c r="D17" s="154" t="s">
        <v>193</v>
      </c>
      <c r="E17" s="355">
        <v>154034</v>
      </c>
      <c r="F17" s="324">
        <v>157736</v>
      </c>
      <c r="G17" s="324">
        <v>12622</v>
      </c>
      <c r="H17" s="324">
        <v>25998</v>
      </c>
      <c r="I17" s="333">
        <v>39597</v>
      </c>
      <c r="J17" s="352">
        <f>G17/F17</f>
        <v>0.0800197798853781</v>
      </c>
      <c r="K17" s="352">
        <f>H17/F17</f>
        <v>0.1648196987371304</v>
      </c>
      <c r="L17" s="352">
        <f t="shared" si="0"/>
        <v>0.25103337221686867</v>
      </c>
    </row>
    <row r="18" spans="1:12" ht="21.75" customHeight="1">
      <c r="A18" s="113" t="s">
        <v>124</v>
      </c>
      <c r="B18" s="141" t="s">
        <v>136</v>
      </c>
      <c r="C18" s="142" t="s">
        <v>137</v>
      </c>
      <c r="D18" s="156"/>
      <c r="E18" s="331">
        <v>2943</v>
      </c>
      <c r="F18" s="322">
        <v>2994</v>
      </c>
      <c r="G18" s="322">
        <v>117</v>
      </c>
      <c r="H18" s="322">
        <v>227</v>
      </c>
      <c r="I18" s="331">
        <v>410</v>
      </c>
      <c r="J18" s="352">
        <f>G18/F18</f>
        <v>0.03907815631262525</v>
      </c>
      <c r="K18" s="352">
        <f>H18/F18</f>
        <v>0.0758183032732131</v>
      </c>
      <c r="L18" s="352">
        <f t="shared" si="0"/>
        <v>0.13694054776219106</v>
      </c>
    </row>
    <row r="19" spans="1:12" ht="21.75" customHeight="1">
      <c r="A19" s="113" t="s">
        <v>138</v>
      </c>
      <c r="B19" s="157" t="s">
        <v>139</v>
      </c>
      <c r="C19" s="142" t="s">
        <v>140</v>
      </c>
      <c r="D19" s="156"/>
      <c r="E19" s="322">
        <f>SUM(E21:E22)</f>
        <v>361432</v>
      </c>
      <c r="F19" s="322">
        <f>F21+F22</f>
        <v>360396</v>
      </c>
      <c r="G19" s="322">
        <f>G21+G22</f>
        <v>24956</v>
      </c>
      <c r="H19" s="322">
        <f>H21+H22</f>
        <v>62121</v>
      </c>
      <c r="I19" s="331">
        <f>I21+I22</f>
        <v>89606</v>
      </c>
      <c r="J19" s="352">
        <f>G19/F19</f>
        <v>0.06924605156550018</v>
      </c>
      <c r="K19" s="352">
        <f>H19/F19</f>
        <v>0.17236872773282721</v>
      </c>
      <c r="L19" s="352">
        <f t="shared" si="0"/>
        <v>0.2486320602892374</v>
      </c>
    </row>
    <row r="20" spans="2:12" ht="12" customHeight="1">
      <c r="B20" s="157"/>
      <c r="C20" s="150" t="s">
        <v>133</v>
      </c>
      <c r="D20" s="156"/>
      <c r="E20" s="354"/>
      <c r="F20" s="323"/>
      <c r="G20" s="323"/>
      <c r="H20" s="323"/>
      <c r="I20" s="332"/>
      <c r="J20" s="352"/>
      <c r="K20" s="352"/>
      <c r="L20" s="444"/>
    </row>
    <row r="21" spans="1:12" ht="15.75" customHeight="1">
      <c r="A21" s="113" t="s">
        <v>141</v>
      </c>
      <c r="B21" s="157"/>
      <c r="C21" s="152" t="s">
        <v>142</v>
      </c>
      <c r="D21" s="151" t="s">
        <v>143</v>
      </c>
      <c r="E21" s="354">
        <v>285484</v>
      </c>
      <c r="F21" s="323">
        <v>284802</v>
      </c>
      <c r="G21" s="323">
        <v>21069</v>
      </c>
      <c r="H21" s="323">
        <v>53092</v>
      </c>
      <c r="I21" s="332">
        <v>75119</v>
      </c>
      <c r="J21" s="352">
        <f>G21/F21</f>
        <v>0.07397771083068237</v>
      </c>
      <c r="K21" s="352">
        <f>H21/F21</f>
        <v>0.18641723021607995</v>
      </c>
      <c r="L21" s="352">
        <f t="shared" si="0"/>
        <v>0.2637586814699335</v>
      </c>
    </row>
    <row r="22" spans="1:12" ht="15.75" customHeight="1">
      <c r="A22" s="113" t="s">
        <v>125</v>
      </c>
      <c r="B22" s="157"/>
      <c r="C22" s="152" t="s">
        <v>144</v>
      </c>
      <c r="D22" s="151" t="s">
        <v>197</v>
      </c>
      <c r="E22" s="354">
        <v>75948</v>
      </c>
      <c r="F22" s="323">
        <v>75594</v>
      </c>
      <c r="G22" s="323">
        <v>3887</v>
      </c>
      <c r="H22" s="323">
        <v>9029</v>
      </c>
      <c r="I22" s="332">
        <v>14487</v>
      </c>
      <c r="J22" s="352">
        <f>G22/F22</f>
        <v>0.05141942482207583</v>
      </c>
      <c r="K22" s="352">
        <f>H22/F22</f>
        <v>0.11944069635156229</v>
      </c>
      <c r="L22" s="352">
        <f t="shared" si="0"/>
        <v>0.19164219382490674</v>
      </c>
    </row>
    <row r="23" spans="1:12" ht="21.75" customHeight="1">
      <c r="A23" s="113" t="s">
        <v>145</v>
      </c>
      <c r="B23" s="157" t="s">
        <v>146</v>
      </c>
      <c r="C23" s="142" t="s">
        <v>147</v>
      </c>
      <c r="D23" s="156"/>
      <c r="E23" s="322">
        <f>E25+E26+E27+E28</f>
        <v>26071</v>
      </c>
      <c r="F23" s="322">
        <f>F25+F26+F27+F28</f>
        <v>98729</v>
      </c>
      <c r="G23" s="322">
        <f>G25+G26+G27+G28</f>
        <v>3</v>
      </c>
      <c r="H23" s="322">
        <f>H25+H26+H27+H28</f>
        <v>383</v>
      </c>
      <c r="I23" s="322">
        <f>I25+I26+I27+I28</f>
        <v>498</v>
      </c>
      <c r="J23" s="352">
        <f>G23/F23</f>
        <v>3.0386208712738912E-05</v>
      </c>
      <c r="K23" s="352">
        <f>H23/F23</f>
        <v>0.0038793059789930012</v>
      </c>
      <c r="L23" s="352">
        <f t="shared" si="0"/>
        <v>0.005044110646314659</v>
      </c>
    </row>
    <row r="24" spans="2:12" ht="12" customHeight="1">
      <c r="B24" s="157"/>
      <c r="C24" s="150" t="s">
        <v>133</v>
      </c>
      <c r="D24" s="156"/>
      <c r="E24" s="354"/>
      <c r="F24" s="323"/>
      <c r="G24" s="323"/>
      <c r="H24" s="323"/>
      <c r="I24" s="332"/>
      <c r="J24" s="352"/>
      <c r="K24" s="352"/>
      <c r="L24" s="444"/>
    </row>
    <row r="25" spans="1:12" ht="30" customHeight="1">
      <c r="A25" s="153" t="s">
        <v>148</v>
      </c>
      <c r="B25" s="157"/>
      <c r="C25" s="153" t="s">
        <v>149</v>
      </c>
      <c r="D25" s="158" t="s">
        <v>150</v>
      </c>
      <c r="E25" s="354">
        <v>6450</v>
      </c>
      <c r="F25" s="323">
        <v>7670</v>
      </c>
      <c r="G25" s="323">
        <v>0</v>
      </c>
      <c r="H25" s="323">
        <v>298</v>
      </c>
      <c r="I25" s="332">
        <v>413</v>
      </c>
      <c r="J25" s="352">
        <f>G25/F25</f>
        <v>0</v>
      </c>
      <c r="K25" s="352">
        <f>H25/F25</f>
        <v>0.03885267275097783</v>
      </c>
      <c r="L25" s="352">
        <f t="shared" si="0"/>
        <v>0.05384615384615385</v>
      </c>
    </row>
    <row r="26" spans="1:12" ht="47.25" customHeight="1">
      <c r="A26" s="153" t="s">
        <v>151</v>
      </c>
      <c r="B26" s="157"/>
      <c r="C26" s="153" t="s">
        <v>152</v>
      </c>
      <c r="D26" s="158" t="s">
        <v>153</v>
      </c>
      <c r="E26" s="354">
        <v>8161</v>
      </c>
      <c r="F26" s="323">
        <v>15501</v>
      </c>
      <c r="G26" s="325">
        <v>3</v>
      </c>
      <c r="H26" s="323">
        <v>85</v>
      </c>
      <c r="I26" s="332">
        <v>85</v>
      </c>
      <c r="J26" s="352">
        <f>G26/F26</f>
        <v>0.00019353590090961874</v>
      </c>
      <c r="K26" s="352">
        <f>H26/F26</f>
        <v>0.005483517192439198</v>
      </c>
      <c r="L26" s="352">
        <f t="shared" si="0"/>
        <v>0.005483517192439198</v>
      </c>
    </row>
    <row r="27" spans="1:12" ht="32.25" customHeight="1">
      <c r="A27" s="153" t="s">
        <v>224</v>
      </c>
      <c r="B27" s="157"/>
      <c r="C27" s="153" t="s">
        <v>225</v>
      </c>
      <c r="D27" s="158" t="s">
        <v>226</v>
      </c>
      <c r="E27" s="325"/>
      <c r="F27" s="371">
        <v>67068</v>
      </c>
      <c r="G27" s="325"/>
      <c r="H27" s="325"/>
      <c r="I27" s="423"/>
      <c r="J27" s="352">
        <f>G27/F27</f>
        <v>0</v>
      </c>
      <c r="K27" s="352">
        <f>H27/F27</f>
        <v>0</v>
      </c>
      <c r="L27" s="352">
        <f t="shared" si="0"/>
        <v>0</v>
      </c>
    </row>
    <row r="28" spans="1:12" ht="48" customHeight="1">
      <c r="A28" s="153" t="s">
        <v>224</v>
      </c>
      <c r="B28" s="157"/>
      <c r="C28" s="153" t="s">
        <v>250</v>
      </c>
      <c r="D28" s="158" t="s">
        <v>251</v>
      </c>
      <c r="E28" s="325">
        <v>11460</v>
      </c>
      <c r="F28" s="371">
        <v>8490</v>
      </c>
      <c r="G28" s="325"/>
      <c r="H28" s="325"/>
      <c r="I28" s="423"/>
      <c r="J28" s="352">
        <f>G28/F28</f>
        <v>0</v>
      </c>
      <c r="K28" s="352">
        <f>H28/F28</f>
        <v>0</v>
      </c>
      <c r="L28" s="445">
        <f t="shared" si="0"/>
        <v>0</v>
      </c>
    </row>
    <row r="29" spans="1:12" s="115" customFormat="1" ht="21.75" customHeight="1">
      <c r="A29" s="155" t="s">
        <v>194</v>
      </c>
      <c r="B29" s="257" t="s">
        <v>196</v>
      </c>
      <c r="C29" s="241" t="s">
        <v>195</v>
      </c>
      <c r="D29" s="258"/>
      <c r="E29" s="327">
        <v>7228</v>
      </c>
      <c r="F29" s="327">
        <v>7743</v>
      </c>
      <c r="G29" s="327">
        <v>625</v>
      </c>
      <c r="H29" s="329">
        <v>962</v>
      </c>
      <c r="I29" s="334">
        <v>1377</v>
      </c>
      <c r="J29" s="356">
        <f>G29/F29</f>
        <v>0.08071806793232597</v>
      </c>
      <c r="K29" s="357">
        <f>H29/F29</f>
        <v>0.12424125016143614</v>
      </c>
      <c r="L29" s="356">
        <f t="shared" si="0"/>
        <v>0.17783804726850058</v>
      </c>
    </row>
  </sheetData>
  <sheetProtection/>
  <mergeCells count="6">
    <mergeCell ref="B2:L2"/>
    <mergeCell ref="B10:D10"/>
    <mergeCell ref="E9:I9"/>
    <mergeCell ref="J9:L9"/>
    <mergeCell ref="D3:L3"/>
    <mergeCell ref="D4:L4"/>
  </mergeCells>
  <printOptions horizontalCentered="1"/>
  <pageMargins left="0.3937007874015748" right="0.3937007874015748" top="0.6692913385826772" bottom="0.3937007874015748" header="0.5118110236220472" footer="0.3937007874015748"/>
  <pageSetup firstPageNumber="18" useFirstPageNumber="1" fitToHeight="3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31"/>
  <sheetViews>
    <sheetView showGridLines="0" zoomScale="69" zoomScaleNormal="69" workbookViewId="0" topLeftCell="A47">
      <selection activeCell="E87" sqref="E87:E91"/>
    </sheetView>
  </sheetViews>
  <sheetFormatPr defaultColWidth="16.25390625" defaultRowHeight="12.75"/>
  <cols>
    <col min="1" max="1" width="4.375" style="3" customWidth="1"/>
    <col min="2" max="2" width="1.37890625" style="3" customWidth="1"/>
    <col min="3" max="3" width="42.625" style="3" bestFit="1" customWidth="1"/>
    <col min="4" max="4" width="3.75390625" style="3" customWidth="1"/>
    <col min="5" max="5" width="17.75390625" style="3" customWidth="1"/>
    <col min="6" max="11" width="14.75390625" style="3" customWidth="1"/>
    <col min="12" max="12" width="23.00390625" style="3" customWidth="1"/>
    <col min="13" max="16384" width="16.25390625" style="3" customWidth="1"/>
  </cols>
  <sheetData>
    <row r="1" spans="1:12" ht="16.5" customHeight="1">
      <c r="A1" s="1" t="s">
        <v>200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 t="s">
        <v>245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</row>
    <row r="3" spans="1:12" ht="15" customHeight="1">
      <c r="A3" s="236" t="s">
        <v>190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 customHeight="1">
      <c r="A4" s="2"/>
      <c r="B4" s="6"/>
      <c r="C4" s="6"/>
      <c r="D4" s="2"/>
      <c r="E4" s="2"/>
      <c r="F4" s="2"/>
      <c r="G4" s="2"/>
      <c r="H4" s="2"/>
      <c r="I4" s="2"/>
      <c r="J4" s="1"/>
      <c r="K4" s="1"/>
      <c r="L4" s="65" t="s">
        <v>8</v>
      </c>
    </row>
    <row r="5" spans="1:12" ht="15.75" customHeight="1">
      <c r="A5" s="7" t="s">
        <v>0</v>
      </c>
      <c r="B5" s="8" t="s">
        <v>0</v>
      </c>
      <c r="C5" s="8" t="s">
        <v>11</v>
      </c>
      <c r="D5" s="9"/>
      <c r="E5" s="10" t="s">
        <v>0</v>
      </c>
      <c r="F5" s="11" t="s">
        <v>0</v>
      </c>
      <c r="G5" s="12" t="s">
        <v>0</v>
      </c>
      <c r="H5" s="13" t="s">
        <v>0</v>
      </c>
      <c r="I5" s="10" t="s">
        <v>0</v>
      </c>
      <c r="J5" s="13" t="s">
        <v>0</v>
      </c>
      <c r="K5" s="10" t="s">
        <v>0</v>
      </c>
      <c r="L5" s="10" t="s">
        <v>0</v>
      </c>
    </row>
    <row r="6" spans="1:12" ht="15.75" customHeight="1">
      <c r="A6" s="14"/>
      <c r="B6" s="15"/>
      <c r="C6" s="66" t="s">
        <v>97</v>
      </c>
      <c r="D6" s="15"/>
      <c r="E6" s="16"/>
      <c r="F6" s="17" t="s">
        <v>29</v>
      </c>
      <c r="G6" s="18" t="s">
        <v>30</v>
      </c>
      <c r="H6" s="19" t="s">
        <v>31</v>
      </c>
      <c r="I6" s="23" t="s">
        <v>31</v>
      </c>
      <c r="J6" s="19" t="s">
        <v>107</v>
      </c>
      <c r="K6" s="20" t="s">
        <v>110</v>
      </c>
      <c r="L6" s="23" t="s">
        <v>106</v>
      </c>
    </row>
    <row r="7" spans="1:12" ht="15.75" customHeight="1">
      <c r="A7" s="14" t="s">
        <v>0</v>
      </c>
      <c r="B7" s="15"/>
      <c r="C7" s="66" t="s">
        <v>98</v>
      </c>
      <c r="D7" s="2"/>
      <c r="E7" s="20" t="s">
        <v>32</v>
      </c>
      <c r="F7" s="17" t="s">
        <v>33</v>
      </c>
      <c r="G7" s="22" t="s">
        <v>94</v>
      </c>
      <c r="H7" s="19" t="s">
        <v>96</v>
      </c>
      <c r="I7" s="23" t="s">
        <v>35</v>
      </c>
      <c r="J7" s="19" t="s">
        <v>108</v>
      </c>
      <c r="K7" s="23" t="s">
        <v>111</v>
      </c>
      <c r="L7" s="70" t="s">
        <v>112</v>
      </c>
    </row>
    <row r="8" spans="1:12" ht="15.75" customHeight="1">
      <c r="A8" s="24" t="s">
        <v>0</v>
      </c>
      <c r="B8" s="25"/>
      <c r="C8" s="66" t="s">
        <v>99</v>
      </c>
      <c r="D8" s="2"/>
      <c r="E8" s="20" t="s">
        <v>0</v>
      </c>
      <c r="F8" s="17" t="s">
        <v>36</v>
      </c>
      <c r="G8" s="22" t="s">
        <v>95</v>
      </c>
      <c r="H8" s="19" t="s">
        <v>34</v>
      </c>
      <c r="I8" s="23" t="s">
        <v>0</v>
      </c>
      <c r="J8" s="19" t="s">
        <v>109</v>
      </c>
      <c r="K8" s="23" t="s">
        <v>105</v>
      </c>
      <c r="L8" s="23" t="s">
        <v>113</v>
      </c>
    </row>
    <row r="9" spans="1:12" ht="15.75" customHeight="1">
      <c r="A9" s="26" t="s">
        <v>0</v>
      </c>
      <c r="B9" s="27"/>
      <c r="C9" s="66" t="s">
        <v>100</v>
      </c>
      <c r="D9" s="2"/>
      <c r="E9" s="21" t="s">
        <v>0</v>
      </c>
      <c r="F9" s="17" t="s">
        <v>0</v>
      </c>
      <c r="G9" s="22" t="s">
        <v>0</v>
      </c>
      <c r="H9" s="19" t="s">
        <v>37</v>
      </c>
      <c r="I9" s="23"/>
      <c r="J9" s="19" t="s">
        <v>104</v>
      </c>
      <c r="K9" s="23" t="s">
        <v>0</v>
      </c>
      <c r="L9" s="23" t="s">
        <v>114</v>
      </c>
    </row>
    <row r="10" spans="1:12" ht="15.75" customHeight="1">
      <c r="A10" s="14"/>
      <c r="B10" s="15"/>
      <c r="C10" s="66" t="s">
        <v>101</v>
      </c>
      <c r="D10" s="78"/>
      <c r="E10" s="79"/>
      <c r="F10" s="30"/>
      <c r="G10" s="80"/>
      <c r="H10" s="8"/>
      <c r="I10" s="81"/>
      <c r="J10" s="79"/>
      <c r="K10" s="8"/>
      <c r="L10" s="81"/>
    </row>
    <row r="11" spans="1:12" s="29" customFormat="1" ht="9.75" customHeight="1">
      <c r="A11" s="82">
        <v>1</v>
      </c>
      <c r="B11" s="28"/>
      <c r="C11" s="28"/>
      <c r="D11" s="28"/>
      <c r="E11" s="83" t="s">
        <v>24</v>
      </c>
      <c r="F11" s="237" t="s">
        <v>38</v>
      </c>
      <c r="G11" s="85" t="s">
        <v>39</v>
      </c>
      <c r="H11" s="84" t="s">
        <v>40</v>
      </c>
      <c r="I11" s="86" t="s">
        <v>41</v>
      </c>
      <c r="J11" s="87">
        <v>7</v>
      </c>
      <c r="K11" s="238">
        <v>8</v>
      </c>
      <c r="L11" s="88">
        <v>9</v>
      </c>
    </row>
    <row r="12" spans="1:12" ht="18.75" customHeight="1">
      <c r="A12" s="358"/>
      <c r="B12" s="359"/>
      <c r="C12" s="360" t="s">
        <v>43</v>
      </c>
      <c r="D12" s="361" t="s">
        <v>44</v>
      </c>
      <c r="E12" s="362">
        <f>E17+E22+E32+E37+E42+E47+E52+E57+E62+E67+E72+E77+E82+E87+E92+E97+E102+E107+E112+E117+E122</f>
        <v>4625785</v>
      </c>
      <c r="F12" s="362">
        <f>F17+F22+F32+F37+F42+F47+F52+F57+F62+F67+F72+F77+F82+F87+F92+F97+F102+F107+F112+F117+F122</f>
        <v>4228111</v>
      </c>
      <c r="G12" s="362">
        <f aca="true" t="shared" si="0" ref="G12:L12">G17+G22+G32+G37+G42+G47+G52+G57+G62+G67+G72+G77+G82+G87+G92+G97+G102+G107+G112+G117+G122</f>
        <v>2943</v>
      </c>
      <c r="H12" s="362">
        <f>H17+H22+H32+H37+H42+H47+H52+H57+H62+H67+H72+H77+H82+H87+H92+H97+H102+H107+H112+H117+H122</f>
        <v>361432</v>
      </c>
      <c r="I12" s="362">
        <f t="shared" si="0"/>
        <v>26071</v>
      </c>
      <c r="J12" s="362">
        <f t="shared" si="0"/>
        <v>0</v>
      </c>
      <c r="K12" s="362">
        <f t="shared" si="0"/>
        <v>0</v>
      </c>
      <c r="L12" s="462">
        <f t="shared" si="0"/>
        <v>7228</v>
      </c>
    </row>
    <row r="13" spans="1:12" ht="18.75" customHeight="1">
      <c r="A13" s="306"/>
      <c r="B13" s="307"/>
      <c r="C13" s="309"/>
      <c r="D13" s="30" t="s">
        <v>45</v>
      </c>
      <c r="E13" s="340">
        <f>E18+E23+E33+E38+E43+E48+E53+E58+E63+E68+E73+E78+E83+E88+E93+E98+E103+E108+E113+E118+E123</f>
        <v>4720983</v>
      </c>
      <c r="F13" s="340">
        <f>F18+F23107+F33+F38+F43+F48+F53+F58+F63+F68+F73+F78+F83+F88+F93+F98+F103+F108+F113+F118+F123</f>
        <v>4251121</v>
      </c>
      <c r="G13" s="340">
        <f>G18+G23+G33+G38+G43+G48+G53+G58+G63+G68+G73+G78+G83+G88+G93+G98+G103+G108+G113+G118+G123</f>
        <v>2994</v>
      </c>
      <c r="H13" s="340">
        <f>H18+H23+H33+H38+H43+H48+H53+H58+H63+H68+H73+H78+H83+H88+H93+H98+H103+H108+H113+H118+H123</f>
        <v>360396</v>
      </c>
      <c r="I13" s="340">
        <f>I18+I23+I33+I38+I43+I48+I53+I58+I63+I68+I73+I78+I83+I88+I93+I98+I103+I108+I113+I118+I123</f>
        <v>98729</v>
      </c>
      <c r="J13" s="340">
        <f>J18+J23+J33+J38+J43+J48+J53+J58+J63+J68+J73+J78+J83+J88+J93+J98+J103+J108+J113+J118+J123</f>
        <v>0</v>
      </c>
      <c r="K13" s="340">
        <f>K18+K23+K33+K38+K43+K48+K53+K58+K63+K68+K73+K78+K83+K88+K93+K98+K103+K108+K113+K118+K123</f>
        <v>0</v>
      </c>
      <c r="L13" s="382">
        <f>L18+L23+L33+L38+L43+L48+L53+L58+L63+L68+L73+L78+L83+L88+L93+L98+L103+L108+L113+L118+L123</f>
        <v>7743</v>
      </c>
    </row>
    <row r="14" spans="1:16" ht="18.75" customHeight="1">
      <c r="A14" s="306"/>
      <c r="B14" s="307"/>
      <c r="C14" s="308" t="s">
        <v>0</v>
      </c>
      <c r="D14" s="30" t="s">
        <v>46</v>
      </c>
      <c r="E14" s="340">
        <f>E19+E24+E34+E39+E44+E49+E54+E59+E64+E69+E74+E79+E84+E89+E94+E99+E104+E109+E114+E119+E124</f>
        <v>1217704</v>
      </c>
      <c r="F14" s="340">
        <f>F19+F24+F34+F39+F44+F49+F54+F59+F64+F69+F74+F79+F84+F89+F94+F99+F104+F109+F114+F119+F124</f>
        <v>1125813</v>
      </c>
      <c r="G14" s="340">
        <f aca="true" t="shared" si="1" ref="G14:L14">G19+G24+G34+G39+G49+G54+G59+G64+G69+G74+G79+G84+G89+G94+G99+G104+G109+G114+G119+G124</f>
        <v>410</v>
      </c>
      <c r="H14" s="340">
        <f t="shared" si="1"/>
        <v>89606</v>
      </c>
      <c r="I14" s="340">
        <f t="shared" si="1"/>
        <v>498</v>
      </c>
      <c r="J14" s="340">
        <f t="shared" si="1"/>
        <v>0</v>
      </c>
      <c r="K14" s="340">
        <f t="shared" si="1"/>
        <v>0</v>
      </c>
      <c r="L14" s="382">
        <f t="shared" si="1"/>
        <v>1377</v>
      </c>
      <c r="P14" s="463">
        <f>SUM(F13:L13)</f>
        <v>4720983</v>
      </c>
    </row>
    <row r="15" spans="1:12" ht="18.75" customHeight="1">
      <c r="A15" s="306"/>
      <c r="B15" s="307"/>
      <c r="C15" s="309"/>
      <c r="D15" s="30" t="s">
        <v>47</v>
      </c>
      <c r="E15" s="341">
        <f>E14/E12</f>
        <v>0.26324267124390777</v>
      </c>
      <c r="F15" s="383">
        <f aca="true" t="shared" si="2" ref="F15:L15">F14/F12</f>
        <v>0.2662685534982407</v>
      </c>
      <c r="G15" s="342">
        <f t="shared" si="2"/>
        <v>0.13931362555215765</v>
      </c>
      <c r="H15" s="341">
        <f t="shared" si="2"/>
        <v>0.24791938732597002</v>
      </c>
      <c r="I15" s="383">
        <f t="shared" si="2"/>
        <v>0.019101683863296384</v>
      </c>
      <c r="J15" s="342">
        <v>0</v>
      </c>
      <c r="K15" s="383">
        <v>0</v>
      </c>
      <c r="L15" s="383">
        <f t="shared" si="2"/>
        <v>0.19050913115661317</v>
      </c>
    </row>
    <row r="16" spans="1:12" ht="18.75" customHeight="1">
      <c r="A16" s="306"/>
      <c r="B16" s="307"/>
      <c r="C16" s="309"/>
      <c r="D16" s="30" t="s">
        <v>48</v>
      </c>
      <c r="E16" s="341">
        <f>E14/E13</f>
        <v>0.25793441747195445</v>
      </c>
      <c r="F16" s="383">
        <f aca="true" t="shared" si="3" ref="F16:L16">F14/F13</f>
        <v>0.26482732436926637</v>
      </c>
      <c r="G16" s="342">
        <f t="shared" si="3"/>
        <v>0.13694054776219106</v>
      </c>
      <c r="H16" s="341">
        <f t="shared" si="3"/>
        <v>0.2486320602892374</v>
      </c>
      <c r="I16" s="383">
        <f t="shared" si="3"/>
        <v>0.005044110646314659</v>
      </c>
      <c r="J16" s="342">
        <v>0</v>
      </c>
      <c r="K16" s="383">
        <v>0</v>
      </c>
      <c r="L16" s="384">
        <f t="shared" si="3"/>
        <v>0.17783804726850058</v>
      </c>
    </row>
    <row r="17" spans="1:12" ht="18.75" customHeight="1">
      <c r="A17" s="303" t="s">
        <v>49</v>
      </c>
      <c r="B17" s="304" t="s">
        <v>23</v>
      </c>
      <c r="C17" s="305" t="s">
        <v>50</v>
      </c>
      <c r="D17" s="300" t="s">
        <v>44</v>
      </c>
      <c r="E17" s="385">
        <f>F17+G17+H17+I17+L17</f>
        <v>138005</v>
      </c>
      <c r="F17" s="364">
        <v>12363</v>
      </c>
      <c r="G17" s="387">
        <v>166</v>
      </c>
      <c r="H17" s="364">
        <v>114009</v>
      </c>
      <c r="I17" s="387">
        <v>5284</v>
      </c>
      <c r="J17" s="364">
        <v>0</v>
      </c>
      <c r="K17" s="387">
        <v>0</v>
      </c>
      <c r="L17" s="363">
        <v>6183</v>
      </c>
    </row>
    <row r="18" spans="1:12" ht="18.75" customHeight="1">
      <c r="A18" s="292"/>
      <c r="B18" s="293"/>
      <c r="C18" s="31"/>
      <c r="D18" s="32" t="s">
        <v>45</v>
      </c>
      <c r="E18" s="386">
        <f>F18+G18+H18+I18+L18</f>
        <v>139601</v>
      </c>
      <c r="F18" s="346">
        <v>12403</v>
      </c>
      <c r="G18" s="388">
        <v>177</v>
      </c>
      <c r="H18" s="346">
        <v>114541</v>
      </c>
      <c r="I18" s="388">
        <v>6297</v>
      </c>
      <c r="J18" s="346">
        <v>0</v>
      </c>
      <c r="K18" s="388">
        <v>0</v>
      </c>
      <c r="L18" s="347">
        <v>6183</v>
      </c>
    </row>
    <row r="19" spans="1:12" ht="18.75" customHeight="1">
      <c r="A19" s="292"/>
      <c r="B19" s="293"/>
      <c r="C19" s="31"/>
      <c r="D19" s="32" t="s">
        <v>46</v>
      </c>
      <c r="E19" s="386">
        <f>F19+G19+H19+I19+L19</f>
        <v>30301</v>
      </c>
      <c r="F19" s="346">
        <v>200</v>
      </c>
      <c r="G19" s="388">
        <v>44</v>
      </c>
      <c r="H19" s="346">
        <v>28982</v>
      </c>
      <c r="I19" s="388">
        <v>0</v>
      </c>
      <c r="J19" s="346">
        <v>0</v>
      </c>
      <c r="K19" s="388">
        <v>0</v>
      </c>
      <c r="L19" s="347">
        <v>1075</v>
      </c>
    </row>
    <row r="20" spans="1:12" ht="18.75" customHeight="1">
      <c r="A20" s="292"/>
      <c r="B20" s="31"/>
      <c r="C20" s="31"/>
      <c r="D20" s="32" t="s">
        <v>47</v>
      </c>
      <c r="E20" s="341">
        <f>E19/E17</f>
        <v>0.21956450853229956</v>
      </c>
      <c r="F20" s="341">
        <f aca="true" t="shared" si="4" ref="F20:L20">F19/F17</f>
        <v>0.0161773032435493</v>
      </c>
      <c r="G20" s="341">
        <f t="shared" si="4"/>
        <v>0.26506024096385544</v>
      </c>
      <c r="H20" s="341">
        <f t="shared" si="4"/>
        <v>0.2542080011227184</v>
      </c>
      <c r="I20" s="341">
        <f t="shared" si="4"/>
        <v>0</v>
      </c>
      <c r="J20" s="341"/>
      <c r="K20" s="341"/>
      <c r="L20" s="383">
        <f t="shared" si="4"/>
        <v>0.17386382015202975</v>
      </c>
    </row>
    <row r="21" spans="1:12" s="297" customFormat="1" ht="18.75" customHeight="1">
      <c r="A21" s="294"/>
      <c r="B21" s="295"/>
      <c r="C21" s="295"/>
      <c r="D21" s="296" t="s">
        <v>48</v>
      </c>
      <c r="E21" s="384">
        <f>E19/E18</f>
        <v>0.21705431909513542</v>
      </c>
      <c r="F21" s="384">
        <f aca="true" t="shared" si="5" ref="F21:L21">F19/F18</f>
        <v>0.016125131016689512</v>
      </c>
      <c r="G21" s="384">
        <f t="shared" si="5"/>
        <v>0.24858757062146894</v>
      </c>
      <c r="H21" s="384">
        <f t="shared" si="5"/>
        <v>0.2530273002680263</v>
      </c>
      <c r="I21" s="384">
        <f t="shared" si="5"/>
        <v>0</v>
      </c>
      <c r="J21" s="384"/>
      <c r="K21" s="384"/>
      <c r="L21" s="384">
        <f t="shared" si="5"/>
        <v>0.17386382015202975</v>
      </c>
    </row>
    <row r="22" spans="1:12" ht="18.75" customHeight="1">
      <c r="A22" s="298" t="s">
        <v>51</v>
      </c>
      <c r="B22" s="293" t="s">
        <v>23</v>
      </c>
      <c r="C22" s="31" t="s">
        <v>52</v>
      </c>
      <c r="D22" s="32" t="s">
        <v>44</v>
      </c>
      <c r="E22" s="386">
        <f>F22+G22+H22+I22+L22</f>
        <v>3586</v>
      </c>
      <c r="F22" s="346">
        <v>0</v>
      </c>
      <c r="G22" s="388">
        <v>43</v>
      </c>
      <c r="H22" s="346">
        <v>2498</v>
      </c>
      <c r="I22" s="388">
        <v>0</v>
      </c>
      <c r="J22" s="346">
        <v>0</v>
      </c>
      <c r="K22" s="388">
        <v>0</v>
      </c>
      <c r="L22" s="347">
        <v>1045</v>
      </c>
    </row>
    <row r="23" spans="1:12" ht="18.75" customHeight="1">
      <c r="A23" s="298"/>
      <c r="B23" s="293"/>
      <c r="C23" s="31"/>
      <c r="D23" s="32" t="s">
        <v>45</v>
      </c>
      <c r="E23" s="386">
        <f>F23+G23+H23+I23+L23</f>
        <v>3586</v>
      </c>
      <c r="F23" s="348">
        <v>0</v>
      </c>
      <c r="G23" s="386">
        <v>43</v>
      </c>
      <c r="H23" s="348">
        <v>2498</v>
      </c>
      <c r="I23" s="386">
        <v>0</v>
      </c>
      <c r="J23" s="348">
        <v>0</v>
      </c>
      <c r="K23" s="386">
        <v>0</v>
      </c>
      <c r="L23" s="349">
        <v>1045</v>
      </c>
    </row>
    <row r="24" spans="1:12" ht="18.75" customHeight="1">
      <c r="A24" s="298"/>
      <c r="B24" s="293"/>
      <c r="C24" s="31"/>
      <c r="D24" s="32" t="s">
        <v>46</v>
      </c>
      <c r="E24" s="386">
        <f>F24+G24+H24+I24+L24</f>
        <v>922</v>
      </c>
      <c r="F24" s="348">
        <v>0</v>
      </c>
      <c r="G24" s="386">
        <v>3</v>
      </c>
      <c r="H24" s="348">
        <v>639</v>
      </c>
      <c r="I24" s="386">
        <v>0</v>
      </c>
      <c r="J24" s="348">
        <v>0</v>
      </c>
      <c r="K24" s="386">
        <v>0</v>
      </c>
      <c r="L24" s="349">
        <v>280</v>
      </c>
    </row>
    <row r="25" spans="1:12" ht="18.75" customHeight="1">
      <c r="A25" s="292"/>
      <c r="B25" s="31"/>
      <c r="C25" s="31"/>
      <c r="D25" s="32" t="s">
        <v>47</v>
      </c>
      <c r="E25" s="383">
        <f>E24/E22</f>
        <v>0.2571109871723369</v>
      </c>
      <c r="F25" s="342">
        <v>0</v>
      </c>
      <c r="G25" s="383">
        <f>G24/G22</f>
        <v>0.06976744186046512</v>
      </c>
      <c r="H25" s="342">
        <f>H24/H22</f>
        <v>0.25580464371497197</v>
      </c>
      <c r="I25" s="383">
        <v>0</v>
      </c>
      <c r="J25" s="342">
        <v>0</v>
      </c>
      <c r="K25" s="383">
        <v>0</v>
      </c>
      <c r="L25" s="343">
        <f>L24/L22</f>
        <v>0.2679425837320574</v>
      </c>
    </row>
    <row r="26" spans="1:12" ht="18.75" customHeight="1">
      <c r="A26" s="294"/>
      <c r="B26" s="295"/>
      <c r="C26" s="295"/>
      <c r="D26" s="299" t="s">
        <v>48</v>
      </c>
      <c r="E26" s="383">
        <f>E24/E23</f>
        <v>0.2571109871723369</v>
      </c>
      <c r="F26" s="344">
        <v>0</v>
      </c>
      <c r="G26" s="384">
        <f>G24/G23</f>
        <v>0.06976744186046512</v>
      </c>
      <c r="H26" s="344">
        <f>H24/H23</f>
        <v>0.25580464371497197</v>
      </c>
      <c r="I26" s="384">
        <v>0</v>
      </c>
      <c r="J26" s="344">
        <v>0</v>
      </c>
      <c r="K26" s="384">
        <v>0</v>
      </c>
      <c r="L26" s="343">
        <f>L24/L23</f>
        <v>0.2679425837320574</v>
      </c>
    </row>
    <row r="27" spans="1:12" ht="18.75" customHeight="1" hidden="1">
      <c r="A27" s="365" t="s">
        <v>53</v>
      </c>
      <c r="B27" s="304" t="s">
        <v>23</v>
      </c>
      <c r="C27" s="366" t="s">
        <v>93</v>
      </c>
      <c r="D27" s="300" t="s">
        <v>44</v>
      </c>
      <c r="E27" s="385">
        <v>0</v>
      </c>
      <c r="F27" s="346">
        <v>0</v>
      </c>
      <c r="G27" s="388">
        <v>0</v>
      </c>
      <c r="H27" s="346">
        <v>0</v>
      </c>
      <c r="I27" s="388">
        <v>0</v>
      </c>
      <c r="J27" s="346">
        <v>0</v>
      </c>
      <c r="K27" s="388">
        <v>0</v>
      </c>
      <c r="L27" s="363">
        <v>0</v>
      </c>
    </row>
    <row r="28" spans="1:12" ht="18.75" customHeight="1" hidden="1">
      <c r="A28" s="292"/>
      <c r="B28" s="31"/>
      <c r="C28" s="31" t="s">
        <v>102</v>
      </c>
      <c r="D28" s="32" t="s">
        <v>45</v>
      </c>
      <c r="E28" s="386">
        <v>0</v>
      </c>
      <c r="F28" s="348">
        <v>0</v>
      </c>
      <c r="G28" s="386">
        <v>0</v>
      </c>
      <c r="H28" s="348">
        <v>0</v>
      </c>
      <c r="I28" s="386">
        <v>0</v>
      </c>
      <c r="J28" s="348">
        <v>0</v>
      </c>
      <c r="K28" s="386">
        <v>0</v>
      </c>
      <c r="L28" s="349">
        <v>0</v>
      </c>
    </row>
    <row r="29" spans="1:12" ht="18.75" customHeight="1" hidden="1">
      <c r="A29" s="292"/>
      <c r="B29" s="31"/>
      <c r="C29" s="31"/>
      <c r="D29" s="32" t="s">
        <v>46</v>
      </c>
      <c r="E29" s="386">
        <v>0</v>
      </c>
      <c r="F29" s="348">
        <v>0</v>
      </c>
      <c r="G29" s="386">
        <v>0</v>
      </c>
      <c r="H29" s="348">
        <v>0</v>
      </c>
      <c r="I29" s="386">
        <v>0</v>
      </c>
      <c r="J29" s="348">
        <v>0</v>
      </c>
      <c r="K29" s="386">
        <v>0</v>
      </c>
      <c r="L29" s="349">
        <v>0</v>
      </c>
    </row>
    <row r="30" spans="1:12" ht="18.75" customHeight="1" hidden="1">
      <c r="A30" s="292"/>
      <c r="B30" s="31"/>
      <c r="C30" s="31"/>
      <c r="D30" s="32" t="s">
        <v>47</v>
      </c>
      <c r="E30" s="383">
        <v>0</v>
      </c>
      <c r="F30" s="342">
        <v>0</v>
      </c>
      <c r="G30" s="383">
        <v>0</v>
      </c>
      <c r="H30" s="342">
        <v>0</v>
      </c>
      <c r="I30" s="383">
        <v>0</v>
      </c>
      <c r="J30" s="342">
        <v>0</v>
      </c>
      <c r="K30" s="383">
        <v>0</v>
      </c>
      <c r="L30" s="343">
        <v>0</v>
      </c>
    </row>
    <row r="31" spans="1:12" ht="18.75" customHeight="1" hidden="1">
      <c r="A31" s="294"/>
      <c r="B31" s="295"/>
      <c r="C31" s="295"/>
      <c r="D31" s="296" t="s">
        <v>48</v>
      </c>
      <c r="E31" s="384">
        <v>0</v>
      </c>
      <c r="F31" s="344">
        <v>0</v>
      </c>
      <c r="G31" s="384">
        <v>0</v>
      </c>
      <c r="H31" s="344">
        <v>0</v>
      </c>
      <c r="I31" s="384">
        <v>0</v>
      </c>
      <c r="J31" s="344">
        <v>0</v>
      </c>
      <c r="K31" s="384">
        <v>0</v>
      </c>
      <c r="L31" s="345">
        <v>0</v>
      </c>
    </row>
    <row r="32" spans="1:12" ht="18.75" customHeight="1">
      <c r="A32" s="298" t="s">
        <v>54</v>
      </c>
      <c r="B32" s="293" t="s">
        <v>23</v>
      </c>
      <c r="C32" s="31" t="s">
        <v>55</v>
      </c>
      <c r="D32" s="32" t="s">
        <v>44</v>
      </c>
      <c r="E32" s="385">
        <f>F32+G32+H32+I32+L32</f>
        <v>6968</v>
      </c>
      <c r="F32" s="364">
        <v>0</v>
      </c>
      <c r="G32" s="387">
        <v>14</v>
      </c>
      <c r="H32" s="364">
        <v>6954</v>
      </c>
      <c r="I32" s="387">
        <v>0</v>
      </c>
      <c r="J32" s="364">
        <v>0</v>
      </c>
      <c r="K32" s="387">
        <v>0</v>
      </c>
      <c r="L32" s="363">
        <v>0</v>
      </c>
    </row>
    <row r="33" spans="1:12" ht="18.75" customHeight="1">
      <c r="A33" s="298"/>
      <c r="B33" s="293"/>
      <c r="C33" s="31"/>
      <c r="D33" s="32" t="s">
        <v>45</v>
      </c>
      <c r="E33" s="386">
        <f>F33+G33+H33+I33+L33</f>
        <v>6968</v>
      </c>
      <c r="F33" s="348">
        <v>0</v>
      </c>
      <c r="G33" s="386">
        <v>14</v>
      </c>
      <c r="H33" s="348">
        <v>6954</v>
      </c>
      <c r="I33" s="386">
        <v>0</v>
      </c>
      <c r="J33" s="348">
        <v>0</v>
      </c>
      <c r="K33" s="386">
        <v>0</v>
      </c>
      <c r="L33" s="349">
        <v>0</v>
      </c>
    </row>
    <row r="34" spans="1:12" ht="18.75" customHeight="1">
      <c r="A34" s="298"/>
      <c r="B34" s="293"/>
      <c r="C34" s="31"/>
      <c r="D34" s="32" t="s">
        <v>46</v>
      </c>
      <c r="E34" s="386">
        <f>F34+G34+H34+I34+L34</f>
        <v>1802</v>
      </c>
      <c r="F34" s="348">
        <v>0</v>
      </c>
      <c r="G34" s="386">
        <v>1</v>
      </c>
      <c r="H34" s="348">
        <v>1801</v>
      </c>
      <c r="I34" s="386">
        <v>0</v>
      </c>
      <c r="J34" s="348">
        <v>0</v>
      </c>
      <c r="K34" s="386">
        <v>0</v>
      </c>
      <c r="L34" s="349">
        <v>0</v>
      </c>
    </row>
    <row r="35" spans="1:12" ht="18.75" customHeight="1">
      <c r="A35" s="298"/>
      <c r="B35" s="31"/>
      <c r="C35" s="31"/>
      <c r="D35" s="32" t="s">
        <v>47</v>
      </c>
      <c r="E35" s="383">
        <f>E34/E32</f>
        <v>0.25861079219288174</v>
      </c>
      <c r="F35" s="342">
        <v>0</v>
      </c>
      <c r="G35" s="383">
        <f>G34/G32</f>
        <v>0.07142857142857142</v>
      </c>
      <c r="H35" s="342">
        <f>H34/H32</f>
        <v>0.25898763301696864</v>
      </c>
      <c r="I35" s="383">
        <v>0</v>
      </c>
      <c r="J35" s="342">
        <v>0</v>
      </c>
      <c r="K35" s="383">
        <v>0</v>
      </c>
      <c r="L35" s="343">
        <v>0</v>
      </c>
    </row>
    <row r="36" spans="1:12" ht="18.75" customHeight="1">
      <c r="A36" s="294"/>
      <c r="B36" s="295"/>
      <c r="C36" s="295"/>
      <c r="D36" s="299" t="s">
        <v>48</v>
      </c>
      <c r="E36" s="383">
        <f>E34/E33</f>
        <v>0.25861079219288174</v>
      </c>
      <c r="F36" s="344">
        <v>0</v>
      </c>
      <c r="G36" s="384">
        <f>G34/G33</f>
        <v>0.07142857142857142</v>
      </c>
      <c r="H36" s="344">
        <f>H34/H33</f>
        <v>0.25898763301696864</v>
      </c>
      <c r="I36" s="384">
        <v>0</v>
      </c>
      <c r="J36" s="344">
        <v>0</v>
      </c>
      <c r="K36" s="384">
        <v>0</v>
      </c>
      <c r="L36" s="345">
        <v>0</v>
      </c>
    </row>
    <row r="37" spans="1:12" ht="18.75" customHeight="1">
      <c r="A37" s="298" t="s">
        <v>56</v>
      </c>
      <c r="B37" s="293" t="s">
        <v>23</v>
      </c>
      <c r="C37" s="31" t="s">
        <v>57</v>
      </c>
      <c r="D37" s="32" t="s">
        <v>44</v>
      </c>
      <c r="E37" s="385">
        <f>F37+G37+H37+I37+L37</f>
        <v>58945</v>
      </c>
      <c r="F37" s="346">
        <v>50150</v>
      </c>
      <c r="G37" s="388">
        <v>135</v>
      </c>
      <c r="H37" s="346">
        <v>7230</v>
      </c>
      <c r="I37" s="387">
        <v>1430</v>
      </c>
      <c r="J37" s="364">
        <v>0</v>
      </c>
      <c r="K37" s="387">
        <v>0</v>
      </c>
      <c r="L37" s="363">
        <v>0</v>
      </c>
    </row>
    <row r="38" spans="1:12" ht="18.75" customHeight="1">
      <c r="A38" s="298"/>
      <c r="B38" s="293"/>
      <c r="C38" s="31"/>
      <c r="D38" s="32" t="s">
        <v>45</v>
      </c>
      <c r="E38" s="386">
        <f>F38+G38+H38+I38+L38</f>
        <v>123375</v>
      </c>
      <c r="F38" s="348">
        <v>50150</v>
      </c>
      <c r="G38" s="386">
        <v>135</v>
      </c>
      <c r="H38" s="348">
        <v>7230</v>
      </c>
      <c r="I38" s="386">
        <v>65860</v>
      </c>
      <c r="J38" s="348">
        <v>0</v>
      </c>
      <c r="K38" s="386">
        <v>0</v>
      </c>
      <c r="L38" s="349">
        <v>0</v>
      </c>
    </row>
    <row r="39" spans="1:12" ht="18.75" customHeight="1">
      <c r="A39" s="298"/>
      <c r="B39" s="293"/>
      <c r="C39" s="31"/>
      <c r="D39" s="32" t="s">
        <v>46</v>
      </c>
      <c r="E39" s="386">
        <f>F39+G39+H39+I39+L39</f>
        <v>12025</v>
      </c>
      <c r="F39" s="348">
        <v>10537</v>
      </c>
      <c r="G39" s="386">
        <v>16</v>
      </c>
      <c r="H39" s="348">
        <v>1472</v>
      </c>
      <c r="I39" s="386">
        <v>0</v>
      </c>
      <c r="J39" s="348">
        <v>0</v>
      </c>
      <c r="K39" s="386">
        <v>0</v>
      </c>
      <c r="L39" s="349">
        <v>0</v>
      </c>
    </row>
    <row r="40" spans="1:12" ht="18.75" customHeight="1">
      <c r="A40" s="292"/>
      <c r="B40" s="31"/>
      <c r="C40" s="31"/>
      <c r="D40" s="32" t="s">
        <v>47</v>
      </c>
      <c r="E40" s="383">
        <f>E39/E37</f>
        <v>0.20400373229281535</v>
      </c>
      <c r="F40" s="342">
        <f>F39/F37</f>
        <v>0.2101096709870389</v>
      </c>
      <c r="G40" s="383">
        <f>G39/G37</f>
        <v>0.11851851851851852</v>
      </c>
      <c r="H40" s="342">
        <f>H39/H37</f>
        <v>0.20359612724757953</v>
      </c>
      <c r="I40" s="383">
        <v>0</v>
      </c>
      <c r="J40" s="342">
        <v>0</v>
      </c>
      <c r="K40" s="383">
        <v>0</v>
      </c>
      <c r="L40" s="343">
        <v>0</v>
      </c>
    </row>
    <row r="41" spans="1:12" ht="18.75" customHeight="1">
      <c r="A41" s="294"/>
      <c r="B41" s="295"/>
      <c r="C41" s="295"/>
      <c r="D41" s="32" t="s">
        <v>48</v>
      </c>
      <c r="E41" s="384">
        <f>E39/E38</f>
        <v>0.09746707193515704</v>
      </c>
      <c r="F41" s="344">
        <f>F39/F38</f>
        <v>0.2101096709870389</v>
      </c>
      <c r="G41" s="384">
        <f>G39/G38</f>
        <v>0.11851851851851852</v>
      </c>
      <c r="H41" s="344">
        <f>H39/H38</f>
        <v>0.20359612724757953</v>
      </c>
      <c r="I41" s="384">
        <v>0</v>
      </c>
      <c r="J41" s="344">
        <v>0</v>
      </c>
      <c r="K41" s="384">
        <v>0</v>
      </c>
      <c r="L41" s="345">
        <v>0</v>
      </c>
    </row>
    <row r="42" spans="1:12" ht="18.75" customHeight="1">
      <c r="A42" s="298" t="s">
        <v>255</v>
      </c>
      <c r="B42" s="293" t="s">
        <v>23</v>
      </c>
      <c r="C42" s="31" t="s">
        <v>256</v>
      </c>
      <c r="D42" s="32" t="s">
        <v>44</v>
      </c>
      <c r="E42" s="385">
        <f>F42+G42+H42+I42+L42</f>
        <v>107</v>
      </c>
      <c r="F42" s="346">
        <v>107</v>
      </c>
      <c r="G42" s="388">
        <v>0</v>
      </c>
      <c r="H42" s="346">
        <v>0</v>
      </c>
      <c r="I42" s="388">
        <v>0</v>
      </c>
      <c r="J42" s="364">
        <v>0</v>
      </c>
      <c r="K42" s="387">
        <v>0</v>
      </c>
      <c r="L42" s="363">
        <v>0</v>
      </c>
    </row>
    <row r="43" spans="1:12" ht="18.75" customHeight="1">
      <c r="A43" s="298"/>
      <c r="B43" s="293"/>
      <c r="C43" s="31"/>
      <c r="D43" s="32" t="s">
        <v>45</v>
      </c>
      <c r="E43" s="386">
        <f>F43+G43+H43+I43+L43</f>
        <v>107</v>
      </c>
      <c r="F43" s="348">
        <v>107</v>
      </c>
      <c r="G43" s="386">
        <v>0</v>
      </c>
      <c r="H43" s="348">
        <v>0</v>
      </c>
      <c r="I43" s="386">
        <v>0</v>
      </c>
      <c r="J43" s="348">
        <v>0</v>
      </c>
      <c r="K43" s="386">
        <v>0</v>
      </c>
      <c r="L43" s="349">
        <v>0</v>
      </c>
    </row>
    <row r="44" spans="1:12" ht="18.75" customHeight="1">
      <c r="A44" s="298"/>
      <c r="B44" s="293"/>
      <c r="C44" s="31"/>
      <c r="D44" s="32" t="s">
        <v>46</v>
      </c>
      <c r="E44" s="386">
        <f>F44+G44+H44+I44+L44</f>
        <v>27</v>
      </c>
      <c r="F44" s="348">
        <v>27</v>
      </c>
      <c r="G44" s="386">
        <v>0</v>
      </c>
      <c r="H44" s="348">
        <v>0</v>
      </c>
      <c r="I44" s="386">
        <v>0</v>
      </c>
      <c r="J44" s="348">
        <v>0</v>
      </c>
      <c r="K44" s="386">
        <v>0</v>
      </c>
      <c r="L44" s="349">
        <v>0</v>
      </c>
    </row>
    <row r="45" spans="1:12" ht="18.75" customHeight="1">
      <c r="A45" s="292"/>
      <c r="B45" s="31"/>
      <c r="C45" s="31"/>
      <c r="D45" s="32" t="s">
        <v>47</v>
      </c>
      <c r="E45" s="383">
        <f>E44/E42</f>
        <v>0.2523364485981308</v>
      </c>
      <c r="F45" s="342">
        <f>F44/F42</f>
        <v>0.2523364485981308</v>
      </c>
      <c r="G45" s="383">
        <v>0</v>
      </c>
      <c r="H45" s="342">
        <v>0</v>
      </c>
      <c r="I45" s="383">
        <v>0</v>
      </c>
      <c r="J45" s="342">
        <v>0</v>
      </c>
      <c r="K45" s="383">
        <v>0</v>
      </c>
      <c r="L45" s="343">
        <v>0</v>
      </c>
    </row>
    <row r="46" spans="1:12" ht="18.75" customHeight="1">
      <c r="A46" s="294"/>
      <c r="B46" s="295"/>
      <c r="C46" s="295"/>
      <c r="D46" s="32" t="s">
        <v>48</v>
      </c>
      <c r="E46" s="383">
        <f>E44/E43</f>
        <v>0.2523364485981308</v>
      </c>
      <c r="F46" s="344">
        <f>F44/F43</f>
        <v>0.2523364485981308</v>
      </c>
      <c r="G46" s="384">
        <v>0</v>
      </c>
      <c r="H46" s="344">
        <v>0</v>
      </c>
      <c r="I46" s="383">
        <v>0</v>
      </c>
      <c r="J46" s="344">
        <v>0</v>
      </c>
      <c r="K46" s="384">
        <v>0</v>
      </c>
      <c r="L46" s="345">
        <v>0</v>
      </c>
    </row>
    <row r="47" spans="1:12" ht="18.75" customHeight="1">
      <c r="A47" s="298" t="s">
        <v>58</v>
      </c>
      <c r="B47" s="293" t="s">
        <v>23</v>
      </c>
      <c r="C47" s="31" t="s">
        <v>59</v>
      </c>
      <c r="D47" s="301" t="s">
        <v>44</v>
      </c>
      <c r="E47" s="385">
        <f>F47+G47+H47+I47+L47</f>
        <v>6034</v>
      </c>
      <c r="F47" s="346">
        <v>5725</v>
      </c>
      <c r="G47" s="388">
        <v>0</v>
      </c>
      <c r="H47" s="346">
        <v>309</v>
      </c>
      <c r="I47" s="387">
        <v>0</v>
      </c>
      <c r="J47" s="364">
        <v>0</v>
      </c>
      <c r="K47" s="387">
        <v>0</v>
      </c>
      <c r="L47" s="363">
        <v>0</v>
      </c>
    </row>
    <row r="48" spans="1:12" ht="18.75" customHeight="1">
      <c r="A48" s="298"/>
      <c r="B48" s="293"/>
      <c r="C48" s="31"/>
      <c r="D48" s="32" t="s">
        <v>45</v>
      </c>
      <c r="E48" s="386">
        <f>F48+G48+H48+I48+L48</f>
        <v>8328</v>
      </c>
      <c r="F48" s="348">
        <v>7519</v>
      </c>
      <c r="G48" s="386">
        <v>0</v>
      </c>
      <c r="H48" s="348">
        <v>309</v>
      </c>
      <c r="I48" s="386">
        <v>500</v>
      </c>
      <c r="J48" s="348">
        <v>0</v>
      </c>
      <c r="K48" s="386">
        <v>0</v>
      </c>
      <c r="L48" s="349">
        <v>0</v>
      </c>
    </row>
    <row r="49" spans="1:12" ht="18.75" customHeight="1">
      <c r="A49" s="298"/>
      <c r="B49" s="293"/>
      <c r="C49" s="31"/>
      <c r="D49" s="32" t="s">
        <v>46</v>
      </c>
      <c r="E49" s="386">
        <f>F49+G49+H49+I49+L49</f>
        <v>1782</v>
      </c>
      <c r="F49" s="348">
        <v>1644</v>
      </c>
      <c r="G49" s="386">
        <v>0</v>
      </c>
      <c r="H49" s="348">
        <v>138</v>
      </c>
      <c r="I49" s="386">
        <v>0</v>
      </c>
      <c r="J49" s="348">
        <v>0</v>
      </c>
      <c r="K49" s="386">
        <v>0</v>
      </c>
      <c r="L49" s="349">
        <v>0</v>
      </c>
    </row>
    <row r="50" spans="1:12" ht="18.75" customHeight="1">
      <c r="A50" s="292"/>
      <c r="B50" s="31"/>
      <c r="C50" s="31"/>
      <c r="D50" s="32" t="s">
        <v>47</v>
      </c>
      <c r="E50" s="383">
        <f>E49/E47</f>
        <v>0.29532648326151806</v>
      </c>
      <c r="F50" s="342">
        <f>F49/F47</f>
        <v>0.2871615720524017</v>
      </c>
      <c r="G50" s="383">
        <v>0</v>
      </c>
      <c r="H50" s="342">
        <f>H49/H47</f>
        <v>0.44660194174757284</v>
      </c>
      <c r="I50" s="383">
        <v>0</v>
      </c>
      <c r="J50" s="342">
        <v>0</v>
      </c>
      <c r="K50" s="383">
        <v>0</v>
      </c>
      <c r="L50" s="343">
        <v>0</v>
      </c>
    </row>
    <row r="51" spans="1:12" ht="18.75" customHeight="1">
      <c r="A51" s="294"/>
      <c r="B51" s="295"/>
      <c r="C51" s="295"/>
      <c r="D51" s="296" t="s">
        <v>48</v>
      </c>
      <c r="E51" s="383">
        <f>E49/E48</f>
        <v>0.21397694524495678</v>
      </c>
      <c r="F51" s="344">
        <f>F49/F48</f>
        <v>0.218646096555393</v>
      </c>
      <c r="G51" s="384">
        <v>0</v>
      </c>
      <c r="H51" s="342">
        <f>H49/H48</f>
        <v>0.44660194174757284</v>
      </c>
      <c r="I51" s="384">
        <v>0</v>
      </c>
      <c r="J51" s="344">
        <v>0</v>
      </c>
      <c r="K51" s="384">
        <v>0</v>
      </c>
      <c r="L51" s="345">
        <v>0</v>
      </c>
    </row>
    <row r="52" spans="1:12" ht="18.75" customHeight="1">
      <c r="A52" s="303" t="s">
        <v>60</v>
      </c>
      <c r="B52" s="304" t="s">
        <v>23</v>
      </c>
      <c r="C52" s="305" t="s">
        <v>61</v>
      </c>
      <c r="D52" s="300" t="s">
        <v>44</v>
      </c>
      <c r="E52" s="385">
        <f>F52+G52+H52+I52+L52</f>
        <v>28275</v>
      </c>
      <c r="F52" s="346">
        <v>24552</v>
      </c>
      <c r="G52" s="388">
        <v>0</v>
      </c>
      <c r="H52" s="364">
        <v>3523</v>
      </c>
      <c r="I52" s="387">
        <v>200</v>
      </c>
      <c r="J52" s="364">
        <v>0</v>
      </c>
      <c r="K52" s="387">
        <v>0</v>
      </c>
      <c r="L52" s="363">
        <v>0</v>
      </c>
    </row>
    <row r="53" spans="1:12" ht="18.75" customHeight="1">
      <c r="A53" s="298"/>
      <c r="B53" s="293"/>
      <c r="C53" s="31"/>
      <c r="D53" s="32" t="s">
        <v>45</v>
      </c>
      <c r="E53" s="386">
        <f>F53+G53+H53+I53+L53</f>
        <v>28775</v>
      </c>
      <c r="F53" s="348">
        <v>24599</v>
      </c>
      <c r="G53" s="386">
        <v>5</v>
      </c>
      <c r="H53" s="348">
        <v>3420</v>
      </c>
      <c r="I53" s="386">
        <v>751</v>
      </c>
      <c r="J53" s="348">
        <v>0</v>
      </c>
      <c r="K53" s="386">
        <v>0</v>
      </c>
      <c r="L53" s="349">
        <v>0</v>
      </c>
    </row>
    <row r="54" spans="1:12" ht="18.75" customHeight="1">
      <c r="A54" s="298"/>
      <c r="B54" s="293"/>
      <c r="C54" s="31"/>
      <c r="D54" s="32" t="s">
        <v>46</v>
      </c>
      <c r="E54" s="386">
        <f>F54+G54+H54+I54+L54</f>
        <v>6298</v>
      </c>
      <c r="F54" s="348">
        <v>5251</v>
      </c>
      <c r="G54" s="386">
        <v>0</v>
      </c>
      <c r="H54" s="348">
        <v>852</v>
      </c>
      <c r="I54" s="386">
        <v>195</v>
      </c>
      <c r="J54" s="348">
        <v>0</v>
      </c>
      <c r="K54" s="386">
        <v>0</v>
      </c>
      <c r="L54" s="349">
        <v>0</v>
      </c>
    </row>
    <row r="55" spans="1:12" ht="18.75" customHeight="1">
      <c r="A55" s="292"/>
      <c r="B55" s="31"/>
      <c r="C55" s="31" t="s">
        <v>0</v>
      </c>
      <c r="D55" s="32" t="s">
        <v>47</v>
      </c>
      <c r="E55" s="383">
        <f>E54/E52</f>
        <v>0.22274093722369584</v>
      </c>
      <c r="F55" s="342">
        <f>F54/F52</f>
        <v>0.21387259693711308</v>
      </c>
      <c r="G55" s="383">
        <v>0</v>
      </c>
      <c r="H55" s="342">
        <f>H54/H52</f>
        <v>0.24183934147033778</v>
      </c>
      <c r="I55" s="383">
        <f>I54/I52</f>
        <v>0.975</v>
      </c>
      <c r="J55" s="342">
        <v>0</v>
      </c>
      <c r="K55" s="383">
        <v>0</v>
      </c>
      <c r="L55" s="343">
        <v>0</v>
      </c>
    </row>
    <row r="56" spans="1:12" ht="18.75" customHeight="1">
      <c r="A56" s="294"/>
      <c r="B56" s="295"/>
      <c r="C56" s="295"/>
      <c r="D56" s="296" t="s">
        <v>48</v>
      </c>
      <c r="E56" s="384">
        <f>E54/E53</f>
        <v>0.2188705473501303</v>
      </c>
      <c r="F56" s="344">
        <f>F54/F53</f>
        <v>0.21346396194967276</v>
      </c>
      <c r="G56" s="384">
        <v>0</v>
      </c>
      <c r="H56" s="344">
        <f>H54/H53</f>
        <v>0.24912280701754386</v>
      </c>
      <c r="I56" s="384">
        <f>I54/I53</f>
        <v>0.2596537949400799</v>
      </c>
      <c r="J56" s="344">
        <v>0</v>
      </c>
      <c r="K56" s="384">
        <v>0</v>
      </c>
      <c r="L56" s="345">
        <v>0</v>
      </c>
    </row>
    <row r="57" spans="1:12" ht="18.75" customHeight="1">
      <c r="A57" s="298" t="s">
        <v>62</v>
      </c>
      <c r="B57" s="293" t="s">
        <v>23</v>
      </c>
      <c r="C57" s="31" t="s">
        <v>63</v>
      </c>
      <c r="D57" s="32" t="s">
        <v>44</v>
      </c>
      <c r="E57" s="386">
        <f>F57+G57+H57+I57+L57</f>
        <v>115306</v>
      </c>
      <c r="F57" s="346">
        <v>38285</v>
      </c>
      <c r="G57" s="388">
        <v>435</v>
      </c>
      <c r="H57" s="346">
        <v>72591</v>
      </c>
      <c r="I57" s="388">
        <v>3995</v>
      </c>
      <c r="J57" s="346">
        <v>0</v>
      </c>
      <c r="K57" s="388">
        <v>0</v>
      </c>
      <c r="L57" s="347">
        <v>0</v>
      </c>
    </row>
    <row r="58" spans="1:12" ht="18.75" customHeight="1">
      <c r="A58" s="298"/>
      <c r="B58" s="293"/>
      <c r="C58" s="31"/>
      <c r="D58" s="32" t="s">
        <v>45</v>
      </c>
      <c r="E58" s="386">
        <f>F58+G58+H58+I58+L58</f>
        <v>115456</v>
      </c>
      <c r="F58" s="348">
        <v>38295</v>
      </c>
      <c r="G58" s="386">
        <v>436</v>
      </c>
      <c r="H58" s="348">
        <v>72580</v>
      </c>
      <c r="I58" s="386">
        <v>3995</v>
      </c>
      <c r="J58" s="348">
        <v>0</v>
      </c>
      <c r="K58" s="386">
        <v>0</v>
      </c>
      <c r="L58" s="349">
        <v>150</v>
      </c>
    </row>
    <row r="59" spans="1:12" ht="18.75" customHeight="1">
      <c r="A59" s="298"/>
      <c r="B59" s="293"/>
      <c r="C59" s="31"/>
      <c r="D59" s="32" t="s">
        <v>46</v>
      </c>
      <c r="E59" s="386">
        <f>F59+G59+H59+I59+L59</f>
        <v>28121</v>
      </c>
      <c r="F59" s="348">
        <v>10480</v>
      </c>
      <c r="G59" s="386">
        <v>44</v>
      </c>
      <c r="H59" s="348">
        <v>17299</v>
      </c>
      <c r="I59" s="386">
        <v>298</v>
      </c>
      <c r="J59" s="348">
        <v>0</v>
      </c>
      <c r="K59" s="386">
        <v>0</v>
      </c>
      <c r="L59" s="349">
        <v>0</v>
      </c>
    </row>
    <row r="60" spans="1:12" ht="18.75" customHeight="1">
      <c r="A60" s="298"/>
      <c r="B60" s="31"/>
      <c r="C60" s="31"/>
      <c r="D60" s="32" t="s">
        <v>47</v>
      </c>
      <c r="E60" s="383">
        <f>E59/E57</f>
        <v>0.24388149792725444</v>
      </c>
      <c r="F60" s="342">
        <f>F59/F57</f>
        <v>0.2737364503069087</v>
      </c>
      <c r="G60" s="383">
        <f>G59/G57</f>
        <v>0.10114942528735632</v>
      </c>
      <c r="H60" s="342">
        <f>H59/H57</f>
        <v>0.2383077792012784</v>
      </c>
      <c r="I60" s="383">
        <f>I59/I57</f>
        <v>0.07459324155193993</v>
      </c>
      <c r="J60" s="342">
        <v>0</v>
      </c>
      <c r="K60" s="383">
        <v>0</v>
      </c>
      <c r="L60" s="343">
        <v>0</v>
      </c>
    </row>
    <row r="61" spans="1:12" ht="18.75" customHeight="1">
      <c r="A61" s="294"/>
      <c r="B61" s="295"/>
      <c r="C61" s="295"/>
      <c r="D61" s="296" t="s">
        <v>48</v>
      </c>
      <c r="E61" s="384">
        <f>E59/E58</f>
        <v>0.2435646480044346</v>
      </c>
      <c r="F61" s="344">
        <f>F59/F58</f>
        <v>0.27366496931714324</v>
      </c>
      <c r="G61" s="384">
        <f>G59/G58</f>
        <v>0.10091743119266056</v>
      </c>
      <c r="H61" s="344">
        <f>H59/H58</f>
        <v>0.23834389639019013</v>
      </c>
      <c r="I61" s="384">
        <f>I59/I58</f>
        <v>0.07459324155193993</v>
      </c>
      <c r="J61" s="344">
        <v>0</v>
      </c>
      <c r="K61" s="384">
        <v>0</v>
      </c>
      <c r="L61" s="345">
        <v>0</v>
      </c>
    </row>
    <row r="62" spans="1:12" ht="18.75" customHeight="1">
      <c r="A62" s="298" t="s">
        <v>64</v>
      </c>
      <c r="B62" s="293" t="s">
        <v>23</v>
      </c>
      <c r="C62" s="31" t="s">
        <v>65</v>
      </c>
      <c r="D62" s="32" t="s">
        <v>44</v>
      </c>
      <c r="E62" s="385">
        <f>F62+G62+H62+I62+L62</f>
        <v>477</v>
      </c>
      <c r="F62" s="346">
        <v>166</v>
      </c>
      <c r="G62" s="388">
        <v>0</v>
      </c>
      <c r="H62" s="346">
        <v>311</v>
      </c>
      <c r="I62" s="387">
        <v>0</v>
      </c>
      <c r="J62" s="346">
        <v>0</v>
      </c>
      <c r="K62" s="388">
        <v>0</v>
      </c>
      <c r="L62" s="363">
        <v>0</v>
      </c>
    </row>
    <row r="63" spans="1:12" ht="18.75" customHeight="1">
      <c r="A63" s="298"/>
      <c r="B63" s="293"/>
      <c r="C63" s="31"/>
      <c r="D63" s="32" t="s">
        <v>45</v>
      </c>
      <c r="E63" s="386">
        <f>F63+G63+H63+I63+L63</f>
        <v>477</v>
      </c>
      <c r="F63" s="348">
        <v>166</v>
      </c>
      <c r="G63" s="386">
        <v>0</v>
      </c>
      <c r="H63" s="348">
        <v>311</v>
      </c>
      <c r="I63" s="386">
        <v>0</v>
      </c>
      <c r="J63" s="348">
        <v>0</v>
      </c>
      <c r="K63" s="386">
        <v>0</v>
      </c>
      <c r="L63" s="349">
        <v>0</v>
      </c>
    </row>
    <row r="64" spans="1:12" ht="18.75" customHeight="1">
      <c r="A64" s="298"/>
      <c r="B64" s="293"/>
      <c r="C64" s="31"/>
      <c r="D64" s="32" t="s">
        <v>46</v>
      </c>
      <c r="E64" s="386">
        <f>F64+G64+H64+I64+L64</f>
        <v>6</v>
      </c>
      <c r="F64" s="348">
        <v>5</v>
      </c>
      <c r="G64" s="386">
        <v>0</v>
      </c>
      <c r="H64" s="348">
        <v>1</v>
      </c>
      <c r="I64" s="386">
        <v>0</v>
      </c>
      <c r="J64" s="348">
        <v>0</v>
      </c>
      <c r="K64" s="386">
        <v>0</v>
      </c>
      <c r="L64" s="349">
        <v>0</v>
      </c>
    </row>
    <row r="65" spans="1:12" ht="18.75" customHeight="1">
      <c r="A65" s="292"/>
      <c r="B65" s="31"/>
      <c r="C65" s="31"/>
      <c r="D65" s="32" t="s">
        <v>47</v>
      </c>
      <c r="E65" s="383">
        <f>E64/E62</f>
        <v>0.012578616352201259</v>
      </c>
      <c r="F65" s="342">
        <v>0</v>
      </c>
      <c r="G65" s="383">
        <v>0</v>
      </c>
      <c r="H65" s="342">
        <f>H64/H62</f>
        <v>0.003215434083601286</v>
      </c>
      <c r="I65" s="383">
        <v>0</v>
      </c>
      <c r="J65" s="342">
        <v>0</v>
      </c>
      <c r="K65" s="383">
        <v>0</v>
      </c>
      <c r="L65" s="343">
        <v>0</v>
      </c>
    </row>
    <row r="66" spans="1:12" ht="18.75" customHeight="1">
      <c r="A66" s="294"/>
      <c r="B66" s="295"/>
      <c r="C66" s="295"/>
      <c r="D66" s="296" t="s">
        <v>48</v>
      </c>
      <c r="E66" s="384">
        <f>E64/E63</f>
        <v>0.012578616352201259</v>
      </c>
      <c r="F66" s="344">
        <v>0</v>
      </c>
      <c r="G66" s="384">
        <v>0</v>
      </c>
      <c r="H66" s="344">
        <f>H64/H63</f>
        <v>0.003215434083601286</v>
      </c>
      <c r="I66" s="384">
        <v>0</v>
      </c>
      <c r="J66" s="344">
        <v>0</v>
      </c>
      <c r="K66" s="384">
        <v>0</v>
      </c>
      <c r="L66" s="345">
        <v>0</v>
      </c>
    </row>
    <row r="67" spans="1:12" ht="18.75" customHeight="1">
      <c r="A67" s="298" t="s">
        <v>66</v>
      </c>
      <c r="B67" s="293" t="s">
        <v>23</v>
      </c>
      <c r="C67" s="31" t="s">
        <v>67</v>
      </c>
      <c r="D67" s="300" t="s">
        <v>44</v>
      </c>
      <c r="E67" s="385">
        <f>F67+G67+H67+I67+L67</f>
        <v>200352</v>
      </c>
      <c r="F67" s="364">
        <v>183524</v>
      </c>
      <c r="G67" s="387">
        <v>314</v>
      </c>
      <c r="H67" s="346">
        <v>12664</v>
      </c>
      <c r="I67" s="387">
        <v>3850</v>
      </c>
      <c r="J67" s="364">
        <v>0</v>
      </c>
      <c r="K67" s="387">
        <v>0</v>
      </c>
      <c r="L67" s="363">
        <v>0</v>
      </c>
    </row>
    <row r="68" spans="1:12" ht="18.75" customHeight="1">
      <c r="A68" s="298"/>
      <c r="B68" s="293"/>
      <c r="C68" s="31" t="s">
        <v>68</v>
      </c>
      <c r="D68" s="32" t="s">
        <v>45</v>
      </c>
      <c r="E68" s="386">
        <f>F68+G68+H68+I68+L68</f>
        <v>208342</v>
      </c>
      <c r="F68" s="348">
        <v>184738</v>
      </c>
      <c r="G68" s="386">
        <v>318</v>
      </c>
      <c r="H68" s="348">
        <v>12593</v>
      </c>
      <c r="I68" s="386">
        <v>10328</v>
      </c>
      <c r="J68" s="348">
        <v>0</v>
      </c>
      <c r="K68" s="386">
        <v>0</v>
      </c>
      <c r="L68" s="349">
        <v>365</v>
      </c>
    </row>
    <row r="69" spans="1:12" ht="18.75" customHeight="1">
      <c r="A69" s="298"/>
      <c r="B69" s="293"/>
      <c r="C69" s="31"/>
      <c r="D69" s="32" t="s">
        <v>46</v>
      </c>
      <c r="E69" s="386">
        <f>F69+G69+H69+I69+L69</f>
        <v>66765</v>
      </c>
      <c r="F69" s="348">
        <v>64447</v>
      </c>
      <c r="G69" s="386">
        <v>45</v>
      </c>
      <c r="H69" s="348">
        <v>2246</v>
      </c>
      <c r="I69" s="386">
        <v>5</v>
      </c>
      <c r="J69" s="348">
        <v>0</v>
      </c>
      <c r="K69" s="386">
        <v>0</v>
      </c>
      <c r="L69" s="349">
        <v>22</v>
      </c>
    </row>
    <row r="70" spans="1:12" ht="18.75" customHeight="1">
      <c r="A70" s="298"/>
      <c r="B70" s="31"/>
      <c r="C70" s="31"/>
      <c r="D70" s="32" t="s">
        <v>47</v>
      </c>
      <c r="E70" s="383">
        <f>E69/E67</f>
        <v>0.33323850023957835</v>
      </c>
      <c r="F70" s="342">
        <f>F69/F67</f>
        <v>0.3511638804733986</v>
      </c>
      <c r="G70" s="383">
        <f>G69/G67</f>
        <v>0.14331210191082802</v>
      </c>
      <c r="H70" s="342">
        <f>H69/H67</f>
        <v>0.1773531269740998</v>
      </c>
      <c r="I70" s="383">
        <f>I69/I67</f>
        <v>0.0012987012987012987</v>
      </c>
      <c r="J70" s="342">
        <v>0</v>
      </c>
      <c r="K70" s="383">
        <v>0</v>
      </c>
      <c r="L70" s="343">
        <v>0</v>
      </c>
    </row>
    <row r="71" spans="1:12" ht="18.75" customHeight="1">
      <c r="A71" s="294"/>
      <c r="B71" s="295"/>
      <c r="C71" s="295"/>
      <c r="D71" s="32" t="s">
        <v>48</v>
      </c>
      <c r="E71" s="383">
        <f>E69/E68</f>
        <v>0.32045866891937297</v>
      </c>
      <c r="F71" s="344">
        <f>F69/F68</f>
        <v>0.3488562179952148</v>
      </c>
      <c r="G71" s="384">
        <f>G69/G68</f>
        <v>0.14150943396226415</v>
      </c>
      <c r="H71" s="344">
        <f>H69/H68</f>
        <v>0.17835305328357023</v>
      </c>
      <c r="I71" s="384">
        <f>I69/I68</f>
        <v>0.0004841208365608056</v>
      </c>
      <c r="J71" s="344">
        <v>0</v>
      </c>
      <c r="K71" s="384">
        <v>0</v>
      </c>
      <c r="L71" s="345">
        <v>0</v>
      </c>
    </row>
    <row r="72" spans="1:12" ht="18.75" customHeight="1">
      <c r="A72" s="298" t="s">
        <v>215</v>
      </c>
      <c r="B72" s="293" t="s">
        <v>23</v>
      </c>
      <c r="C72" s="31" t="s">
        <v>219</v>
      </c>
      <c r="D72" s="300" t="s">
        <v>44</v>
      </c>
      <c r="E72" s="385">
        <f>F72+G72+H72+I72+L72</f>
        <v>8640</v>
      </c>
      <c r="F72" s="364">
        <v>8640</v>
      </c>
      <c r="G72" s="387">
        <v>0</v>
      </c>
      <c r="H72" s="346">
        <v>0</v>
      </c>
      <c r="I72" s="387">
        <v>0</v>
      </c>
      <c r="J72" s="364">
        <v>0</v>
      </c>
      <c r="K72" s="387">
        <v>0</v>
      </c>
      <c r="L72" s="363">
        <v>0</v>
      </c>
    </row>
    <row r="73" spans="1:12" ht="18.75" customHeight="1">
      <c r="A73" s="298"/>
      <c r="B73" s="293"/>
      <c r="C73" s="31"/>
      <c r="D73" s="32" t="s">
        <v>45</v>
      </c>
      <c r="E73" s="386">
        <f>F73+G73+H73+I73+L73</f>
        <v>8640</v>
      </c>
      <c r="F73" s="348">
        <v>8640</v>
      </c>
      <c r="G73" s="386">
        <v>0</v>
      </c>
      <c r="H73" s="348">
        <v>0</v>
      </c>
      <c r="I73" s="386">
        <v>0</v>
      </c>
      <c r="J73" s="348">
        <v>0</v>
      </c>
      <c r="K73" s="386">
        <v>0</v>
      </c>
      <c r="L73" s="349">
        <v>0</v>
      </c>
    </row>
    <row r="74" spans="1:12" ht="18.75" customHeight="1">
      <c r="A74" s="298"/>
      <c r="B74" s="293"/>
      <c r="C74" s="31"/>
      <c r="D74" s="32" t="s">
        <v>46</v>
      </c>
      <c r="E74" s="386">
        <f>F74+G74+H74+I74+L74</f>
        <v>2160</v>
      </c>
      <c r="F74" s="348">
        <v>2160</v>
      </c>
      <c r="G74" s="386">
        <v>0</v>
      </c>
      <c r="H74" s="348">
        <v>0</v>
      </c>
      <c r="I74" s="386">
        <v>0</v>
      </c>
      <c r="J74" s="348">
        <v>0</v>
      </c>
      <c r="K74" s="386">
        <v>0</v>
      </c>
      <c r="L74" s="349">
        <v>0</v>
      </c>
    </row>
    <row r="75" spans="1:12" ht="18.75" customHeight="1">
      <c r="A75" s="298"/>
      <c r="B75" s="31"/>
      <c r="C75" s="31"/>
      <c r="D75" s="32" t="s">
        <v>47</v>
      </c>
      <c r="E75" s="383">
        <v>0</v>
      </c>
      <c r="F75" s="342">
        <v>0</v>
      </c>
      <c r="G75" s="383">
        <v>0</v>
      </c>
      <c r="H75" s="342">
        <v>0</v>
      </c>
      <c r="I75" s="383">
        <v>0</v>
      </c>
      <c r="J75" s="342">
        <v>0</v>
      </c>
      <c r="K75" s="383">
        <v>0</v>
      </c>
      <c r="L75" s="343">
        <v>0</v>
      </c>
    </row>
    <row r="76" spans="1:12" ht="18.75" customHeight="1">
      <c r="A76" s="294"/>
      <c r="B76" s="295"/>
      <c r="C76" s="295"/>
      <c r="D76" s="32" t="s">
        <v>48</v>
      </c>
      <c r="E76" s="383">
        <f>E74/E73</f>
        <v>0.25</v>
      </c>
      <c r="F76" s="344">
        <f>F74/F73</f>
        <v>0.25</v>
      </c>
      <c r="G76" s="384">
        <v>0</v>
      </c>
      <c r="H76" s="344">
        <v>0</v>
      </c>
      <c r="I76" s="384">
        <v>0</v>
      </c>
      <c r="J76" s="344">
        <v>0</v>
      </c>
      <c r="K76" s="384">
        <v>0</v>
      </c>
      <c r="L76" s="345">
        <v>0</v>
      </c>
    </row>
    <row r="77" spans="1:12" ht="18.75" customHeight="1">
      <c r="A77" s="298" t="s">
        <v>69</v>
      </c>
      <c r="B77" s="293" t="s">
        <v>23</v>
      </c>
      <c r="C77" s="31" t="s">
        <v>216</v>
      </c>
      <c r="D77" s="300" t="s">
        <v>44</v>
      </c>
      <c r="E77" s="385">
        <f>F77+G77+H77+I77+L77</f>
        <v>14275</v>
      </c>
      <c r="F77" s="364">
        <v>0</v>
      </c>
      <c r="G77" s="387">
        <v>0</v>
      </c>
      <c r="H77" s="346">
        <v>3725</v>
      </c>
      <c r="I77" s="387">
        <v>10550</v>
      </c>
      <c r="J77" s="364">
        <v>0</v>
      </c>
      <c r="K77" s="387">
        <v>0</v>
      </c>
      <c r="L77" s="363">
        <v>0</v>
      </c>
    </row>
    <row r="78" spans="1:12" ht="18.75" customHeight="1">
      <c r="A78" s="298"/>
      <c r="B78" s="293"/>
      <c r="C78" s="31"/>
      <c r="D78" s="32" t="s">
        <v>45</v>
      </c>
      <c r="E78" s="386">
        <f>F78+G78+H78+I78+L78</f>
        <v>10489</v>
      </c>
      <c r="F78" s="348">
        <v>385</v>
      </c>
      <c r="G78" s="386">
        <v>0</v>
      </c>
      <c r="H78" s="348">
        <v>2524</v>
      </c>
      <c r="I78" s="386">
        <v>7580</v>
      </c>
      <c r="J78" s="348">
        <v>0</v>
      </c>
      <c r="K78" s="386">
        <v>0</v>
      </c>
      <c r="L78" s="349">
        <v>0</v>
      </c>
    </row>
    <row r="79" spans="1:12" ht="18.75" customHeight="1">
      <c r="A79" s="298"/>
      <c r="B79" s="293"/>
      <c r="C79" s="31"/>
      <c r="D79" s="32" t="s">
        <v>46</v>
      </c>
      <c r="E79" s="386">
        <f>F79+G79+H79+I79+L79</f>
        <v>0</v>
      </c>
      <c r="F79" s="348">
        <v>0</v>
      </c>
      <c r="G79" s="386">
        <v>0</v>
      </c>
      <c r="H79" s="348">
        <v>0</v>
      </c>
      <c r="I79" s="386">
        <v>0</v>
      </c>
      <c r="J79" s="348">
        <v>0</v>
      </c>
      <c r="K79" s="386">
        <v>0</v>
      </c>
      <c r="L79" s="349">
        <v>0</v>
      </c>
    </row>
    <row r="80" spans="1:12" ht="18.75" customHeight="1">
      <c r="A80" s="298"/>
      <c r="B80" s="31"/>
      <c r="C80" s="31"/>
      <c r="D80" s="32" t="s">
        <v>47</v>
      </c>
      <c r="E80" s="383">
        <f>E79/E77</f>
        <v>0</v>
      </c>
      <c r="F80" s="342">
        <v>0</v>
      </c>
      <c r="G80" s="383">
        <v>0</v>
      </c>
      <c r="H80" s="342">
        <f>H79/H77</f>
        <v>0</v>
      </c>
      <c r="I80" s="383">
        <v>0</v>
      </c>
      <c r="J80" s="342">
        <v>0</v>
      </c>
      <c r="K80" s="383">
        <v>0</v>
      </c>
      <c r="L80" s="343">
        <v>0</v>
      </c>
    </row>
    <row r="81" spans="1:12" ht="18.75" customHeight="1">
      <c r="A81" s="294"/>
      <c r="B81" s="295"/>
      <c r="C81" s="295"/>
      <c r="D81" s="32" t="s">
        <v>48</v>
      </c>
      <c r="E81" s="383">
        <f>E79/E78</f>
        <v>0</v>
      </c>
      <c r="F81" s="344">
        <v>0</v>
      </c>
      <c r="G81" s="384">
        <v>0</v>
      </c>
      <c r="H81" s="344">
        <f>H79/H78</f>
        <v>0</v>
      </c>
      <c r="I81" s="384">
        <v>0</v>
      </c>
      <c r="J81" s="344">
        <v>0</v>
      </c>
      <c r="K81" s="384">
        <v>0</v>
      </c>
      <c r="L81" s="345">
        <v>0</v>
      </c>
    </row>
    <row r="82" spans="1:12" ht="18.75" customHeight="1">
      <c r="A82" s="303" t="s">
        <v>70</v>
      </c>
      <c r="B82" s="304" t="s">
        <v>23</v>
      </c>
      <c r="C82" s="305" t="s">
        <v>71</v>
      </c>
      <c r="D82" s="300" t="s">
        <v>44</v>
      </c>
      <c r="E82" s="385">
        <f>F82+G82+H82+I82+L82</f>
        <v>17539</v>
      </c>
      <c r="F82" s="364">
        <v>0</v>
      </c>
      <c r="G82" s="387">
        <v>564</v>
      </c>
      <c r="H82" s="346">
        <v>16970</v>
      </c>
      <c r="I82" s="387">
        <v>5</v>
      </c>
      <c r="J82" s="364">
        <v>0</v>
      </c>
      <c r="K82" s="387">
        <v>0</v>
      </c>
      <c r="L82" s="363">
        <v>0</v>
      </c>
    </row>
    <row r="83" spans="1:12" ht="18.75" customHeight="1">
      <c r="A83" s="298"/>
      <c r="B83" s="31"/>
      <c r="C83" s="31"/>
      <c r="D83" s="32" t="s">
        <v>45</v>
      </c>
      <c r="E83" s="386">
        <f>F83+G83+H83+I83+L83</f>
        <v>17574</v>
      </c>
      <c r="F83" s="348">
        <v>35</v>
      </c>
      <c r="G83" s="386">
        <v>571</v>
      </c>
      <c r="H83" s="348">
        <v>16963</v>
      </c>
      <c r="I83" s="386">
        <v>5</v>
      </c>
      <c r="J83" s="348">
        <v>0</v>
      </c>
      <c r="K83" s="386">
        <v>0</v>
      </c>
      <c r="L83" s="349">
        <v>0</v>
      </c>
    </row>
    <row r="84" spans="1:12" ht="18.75" customHeight="1">
      <c r="A84" s="298"/>
      <c r="B84" s="31"/>
      <c r="C84" s="31"/>
      <c r="D84" s="32" t="s">
        <v>46</v>
      </c>
      <c r="E84" s="386">
        <f>F84+G84+H84+I84+L84</f>
        <v>4048</v>
      </c>
      <c r="F84" s="348">
        <v>0</v>
      </c>
      <c r="G84" s="386">
        <v>20</v>
      </c>
      <c r="H84" s="348">
        <v>4028</v>
      </c>
      <c r="I84" s="386">
        <v>0</v>
      </c>
      <c r="J84" s="348">
        <v>0</v>
      </c>
      <c r="K84" s="386">
        <v>0</v>
      </c>
      <c r="L84" s="349">
        <v>0</v>
      </c>
    </row>
    <row r="85" spans="1:12" ht="18.75" customHeight="1">
      <c r="A85" s="298"/>
      <c r="B85" s="31"/>
      <c r="C85" s="31"/>
      <c r="D85" s="32" t="s">
        <v>47</v>
      </c>
      <c r="E85" s="383">
        <f>E84/E82</f>
        <v>0.23079993158104795</v>
      </c>
      <c r="F85" s="342">
        <v>0</v>
      </c>
      <c r="G85" s="383">
        <f>G84/G82</f>
        <v>0.03546099290780142</v>
      </c>
      <c r="H85" s="342">
        <f>H84/H82</f>
        <v>0.23736004714201533</v>
      </c>
      <c r="I85" s="383">
        <v>0</v>
      </c>
      <c r="J85" s="342">
        <v>0</v>
      </c>
      <c r="K85" s="383">
        <v>0</v>
      </c>
      <c r="L85" s="343">
        <v>0</v>
      </c>
    </row>
    <row r="86" spans="1:12" ht="18.75" customHeight="1">
      <c r="A86" s="302"/>
      <c r="B86" s="295"/>
      <c r="C86" s="295"/>
      <c r="D86" s="296" t="s">
        <v>48</v>
      </c>
      <c r="E86" s="384">
        <f>E84/E83</f>
        <v>0.23034027540685104</v>
      </c>
      <c r="F86" s="344">
        <v>0</v>
      </c>
      <c r="G86" s="384">
        <f>G84/G83</f>
        <v>0.03502626970227671</v>
      </c>
      <c r="H86" s="344">
        <f>H84/H83</f>
        <v>0.23745799681660085</v>
      </c>
      <c r="I86" s="384">
        <v>0</v>
      </c>
      <c r="J86" s="344">
        <v>0</v>
      </c>
      <c r="K86" s="384">
        <v>0</v>
      </c>
      <c r="L86" s="345">
        <v>0</v>
      </c>
    </row>
    <row r="87" spans="1:12" ht="18.75" customHeight="1">
      <c r="A87" s="298" t="s">
        <v>72</v>
      </c>
      <c r="B87" s="293" t="s">
        <v>23</v>
      </c>
      <c r="C87" s="31" t="s">
        <v>73</v>
      </c>
      <c r="D87" s="300" t="s">
        <v>44</v>
      </c>
      <c r="E87" s="385">
        <f>F87+G87+H87+I87+L87</f>
        <v>288675</v>
      </c>
      <c r="F87" s="346">
        <v>193530</v>
      </c>
      <c r="G87" s="388">
        <v>713</v>
      </c>
      <c r="H87" s="364">
        <v>93738</v>
      </c>
      <c r="I87" s="387">
        <v>694</v>
      </c>
      <c r="J87" s="364">
        <v>0</v>
      </c>
      <c r="K87" s="387">
        <v>0</v>
      </c>
      <c r="L87" s="363">
        <v>0</v>
      </c>
    </row>
    <row r="88" spans="1:12" ht="18.75" customHeight="1">
      <c r="A88" s="298"/>
      <c r="B88" s="293"/>
      <c r="C88" s="31"/>
      <c r="D88" s="32" t="s">
        <v>45</v>
      </c>
      <c r="E88" s="386">
        <f>F88+G88+H88+I88+L88</f>
        <v>291837</v>
      </c>
      <c r="F88" s="348">
        <v>196691</v>
      </c>
      <c r="G88" s="386">
        <v>736</v>
      </c>
      <c r="H88" s="348">
        <v>93716</v>
      </c>
      <c r="I88" s="386">
        <v>694</v>
      </c>
      <c r="J88" s="348">
        <v>0</v>
      </c>
      <c r="K88" s="386">
        <v>0</v>
      </c>
      <c r="L88" s="349">
        <v>0</v>
      </c>
    </row>
    <row r="89" spans="1:12" ht="18.75" customHeight="1">
      <c r="A89" s="298"/>
      <c r="B89" s="293"/>
      <c r="C89" s="31"/>
      <c r="D89" s="32" t="s">
        <v>46</v>
      </c>
      <c r="E89" s="386">
        <f>F89+G89+H89+I89+L89</f>
        <v>74900</v>
      </c>
      <c r="F89" s="348">
        <v>48576</v>
      </c>
      <c r="G89" s="386">
        <v>227</v>
      </c>
      <c r="H89" s="348">
        <v>26097</v>
      </c>
      <c r="I89" s="386">
        <v>0</v>
      </c>
      <c r="J89" s="348">
        <v>0</v>
      </c>
      <c r="K89" s="386">
        <v>0</v>
      </c>
      <c r="L89" s="349">
        <v>0</v>
      </c>
    </row>
    <row r="90" spans="1:12" ht="18.75" customHeight="1">
      <c r="A90" s="298"/>
      <c r="B90" s="31"/>
      <c r="C90" s="31"/>
      <c r="D90" s="32" t="s">
        <v>47</v>
      </c>
      <c r="E90" s="383">
        <f>E89/E87</f>
        <v>0.25946133194769205</v>
      </c>
      <c r="F90" s="342">
        <f>F89/F87</f>
        <v>0.2509998449852736</v>
      </c>
      <c r="G90" s="383">
        <f>G89/G87</f>
        <v>0.31837307152875177</v>
      </c>
      <c r="H90" s="342">
        <f>H89/H87</f>
        <v>0.2784036356653652</v>
      </c>
      <c r="I90" s="383">
        <f>I89/I87</f>
        <v>0</v>
      </c>
      <c r="J90" s="342">
        <v>0</v>
      </c>
      <c r="K90" s="383">
        <v>0</v>
      </c>
      <c r="L90" s="343">
        <v>0</v>
      </c>
    </row>
    <row r="91" spans="1:12" ht="18.75" customHeight="1">
      <c r="A91" s="294"/>
      <c r="B91" s="295"/>
      <c r="C91" s="295"/>
      <c r="D91" s="32" t="s">
        <v>48</v>
      </c>
      <c r="E91" s="384">
        <f>E89/E88</f>
        <v>0.2566501163320621</v>
      </c>
      <c r="F91" s="344">
        <f>F89/F88</f>
        <v>0.24696605335272076</v>
      </c>
      <c r="G91" s="384">
        <f>G89/G88</f>
        <v>0.30842391304347827</v>
      </c>
      <c r="H91" s="344">
        <f>H89/H88</f>
        <v>0.27846899142088866</v>
      </c>
      <c r="I91" s="384">
        <f>I89/I88</f>
        <v>0</v>
      </c>
      <c r="J91" s="344">
        <v>0</v>
      </c>
      <c r="K91" s="384">
        <v>0</v>
      </c>
      <c r="L91" s="345">
        <v>0</v>
      </c>
    </row>
    <row r="92" spans="1:12" ht="18.75" customHeight="1">
      <c r="A92" s="298" t="s">
        <v>74</v>
      </c>
      <c r="B92" s="293" t="s">
        <v>23</v>
      </c>
      <c r="C92" s="31" t="s">
        <v>75</v>
      </c>
      <c r="D92" s="300" t="s">
        <v>44</v>
      </c>
      <c r="E92" s="385">
        <f>F92+G92+H92+I92+L92</f>
        <v>248699</v>
      </c>
      <c r="F92" s="346">
        <v>248699</v>
      </c>
      <c r="G92" s="388">
        <v>0</v>
      </c>
      <c r="H92" s="346">
        <v>0</v>
      </c>
      <c r="I92" s="388">
        <v>0</v>
      </c>
      <c r="J92" s="346">
        <v>0</v>
      </c>
      <c r="K92" s="388">
        <v>0</v>
      </c>
      <c r="L92" s="363">
        <v>0</v>
      </c>
    </row>
    <row r="93" spans="1:12" ht="18.75" customHeight="1">
      <c r="A93" s="298"/>
      <c r="B93" s="293"/>
      <c r="C93" s="31"/>
      <c r="D93" s="32" t="s">
        <v>45</v>
      </c>
      <c r="E93" s="386">
        <f>F93+G93+H93+I93+L93</f>
        <v>256152</v>
      </c>
      <c r="F93" s="348">
        <v>253514</v>
      </c>
      <c r="G93" s="386">
        <v>0</v>
      </c>
      <c r="H93" s="348">
        <v>0</v>
      </c>
      <c r="I93" s="386">
        <v>2638</v>
      </c>
      <c r="J93" s="348">
        <v>0</v>
      </c>
      <c r="K93" s="386">
        <v>0</v>
      </c>
      <c r="L93" s="349">
        <v>0</v>
      </c>
    </row>
    <row r="94" spans="1:12" ht="18.75" customHeight="1">
      <c r="A94" s="298"/>
      <c r="B94" s="293"/>
      <c r="C94" s="31"/>
      <c r="D94" s="32" t="s">
        <v>46</v>
      </c>
      <c r="E94" s="386">
        <f>F94+G94+H94+I94+L94</f>
        <v>78830</v>
      </c>
      <c r="F94" s="348">
        <v>78830</v>
      </c>
      <c r="G94" s="386">
        <v>0</v>
      </c>
      <c r="H94" s="348">
        <v>0</v>
      </c>
      <c r="I94" s="386">
        <v>0</v>
      </c>
      <c r="J94" s="348">
        <v>0</v>
      </c>
      <c r="K94" s="386">
        <v>0</v>
      </c>
      <c r="L94" s="349">
        <v>0</v>
      </c>
    </row>
    <row r="95" spans="1:12" ht="18.75" customHeight="1">
      <c r="A95" s="298"/>
      <c r="B95" s="31"/>
      <c r="C95" s="31"/>
      <c r="D95" s="32" t="s">
        <v>47</v>
      </c>
      <c r="E95" s="383">
        <f>E94/E92</f>
        <v>0.3169695093265353</v>
      </c>
      <c r="F95" s="342">
        <f>F94/F92</f>
        <v>0.3169695093265353</v>
      </c>
      <c r="G95" s="383">
        <v>0</v>
      </c>
      <c r="H95" s="342">
        <v>0</v>
      </c>
      <c r="I95" s="383">
        <v>0</v>
      </c>
      <c r="J95" s="342">
        <v>0</v>
      </c>
      <c r="K95" s="383">
        <v>0</v>
      </c>
      <c r="L95" s="343">
        <v>0</v>
      </c>
    </row>
    <row r="96" spans="1:12" ht="18.75" customHeight="1">
      <c r="A96" s="294"/>
      <c r="B96" s="295"/>
      <c r="C96" s="295"/>
      <c r="D96" s="32" t="s">
        <v>48</v>
      </c>
      <c r="E96" s="383">
        <f>E94/E93</f>
        <v>0.3077469627408726</v>
      </c>
      <c r="F96" s="344">
        <f>F94/F93</f>
        <v>0.31094929668578464</v>
      </c>
      <c r="G96" s="384">
        <v>0</v>
      </c>
      <c r="H96" s="342">
        <v>0</v>
      </c>
      <c r="I96" s="384">
        <v>0</v>
      </c>
      <c r="J96" s="344">
        <v>0</v>
      </c>
      <c r="K96" s="384">
        <v>0</v>
      </c>
      <c r="L96" s="345">
        <v>0</v>
      </c>
    </row>
    <row r="97" spans="1:12" ht="18.75" customHeight="1">
      <c r="A97" s="298" t="s">
        <v>76</v>
      </c>
      <c r="B97" s="293" t="s">
        <v>23</v>
      </c>
      <c r="C97" s="31" t="s">
        <v>77</v>
      </c>
      <c r="D97" s="301" t="s">
        <v>44</v>
      </c>
      <c r="E97" s="385">
        <f>F97+G97+H97+I97+L97</f>
        <v>9831</v>
      </c>
      <c r="F97" s="346">
        <v>8312</v>
      </c>
      <c r="G97" s="388">
        <v>501</v>
      </c>
      <c r="H97" s="364">
        <v>1018</v>
      </c>
      <c r="I97" s="387">
        <v>0</v>
      </c>
      <c r="J97" s="364">
        <v>0</v>
      </c>
      <c r="K97" s="387">
        <v>0</v>
      </c>
      <c r="L97" s="363">
        <v>0</v>
      </c>
    </row>
    <row r="98" spans="1:12" ht="18.75" customHeight="1">
      <c r="A98" s="298"/>
      <c r="B98" s="293"/>
      <c r="C98" s="31" t="s">
        <v>78</v>
      </c>
      <c r="D98" s="32" t="s">
        <v>45</v>
      </c>
      <c r="E98" s="386">
        <f>F98+G98+H98+I98+L98</f>
        <v>20273</v>
      </c>
      <c r="F98" s="348">
        <v>18754</v>
      </c>
      <c r="G98" s="386">
        <v>501</v>
      </c>
      <c r="H98" s="348">
        <v>1018</v>
      </c>
      <c r="I98" s="386">
        <v>0</v>
      </c>
      <c r="J98" s="348">
        <v>0</v>
      </c>
      <c r="K98" s="386">
        <v>0</v>
      </c>
      <c r="L98" s="349">
        <v>0</v>
      </c>
    </row>
    <row r="99" spans="1:12" ht="18.75" customHeight="1">
      <c r="A99" s="298"/>
      <c r="B99" s="293"/>
      <c r="C99" s="31"/>
      <c r="D99" s="32" t="s">
        <v>46</v>
      </c>
      <c r="E99" s="386">
        <f>F99+G99+H99+I99+L99</f>
        <v>3172</v>
      </c>
      <c r="F99" s="348">
        <v>2990</v>
      </c>
      <c r="G99" s="386">
        <v>0</v>
      </c>
      <c r="H99" s="348">
        <v>182</v>
      </c>
      <c r="I99" s="386">
        <v>0</v>
      </c>
      <c r="J99" s="348">
        <v>0</v>
      </c>
      <c r="K99" s="386">
        <v>0</v>
      </c>
      <c r="L99" s="349">
        <v>0</v>
      </c>
    </row>
    <row r="100" spans="1:12" ht="18.75" customHeight="1">
      <c r="A100" s="298"/>
      <c r="B100" s="31"/>
      <c r="C100" s="31"/>
      <c r="D100" s="32" t="s">
        <v>47</v>
      </c>
      <c r="E100" s="383">
        <f>E99/E97</f>
        <v>0.3226528328755976</v>
      </c>
      <c r="F100" s="342">
        <f>F99/F97</f>
        <v>0.359720885466795</v>
      </c>
      <c r="G100" s="383">
        <f>G99/G97</f>
        <v>0</v>
      </c>
      <c r="H100" s="342">
        <f>H99/H97</f>
        <v>0.1787819253438114</v>
      </c>
      <c r="I100" s="383">
        <v>0</v>
      </c>
      <c r="J100" s="342">
        <v>0</v>
      </c>
      <c r="K100" s="383">
        <v>0</v>
      </c>
      <c r="L100" s="343">
        <v>0</v>
      </c>
    </row>
    <row r="101" spans="1:12" ht="18.75" customHeight="1">
      <c r="A101" s="294"/>
      <c r="B101" s="295"/>
      <c r="C101" s="295"/>
      <c r="D101" s="299" t="s">
        <v>48</v>
      </c>
      <c r="E101" s="383">
        <f>E99/E98</f>
        <v>0.1564642628126079</v>
      </c>
      <c r="F101" s="344">
        <f>F99/F98</f>
        <v>0.15943265436706835</v>
      </c>
      <c r="G101" s="384">
        <f>G99/G98</f>
        <v>0</v>
      </c>
      <c r="H101" s="344">
        <f>H99/H98</f>
        <v>0.1787819253438114</v>
      </c>
      <c r="I101" s="384">
        <v>0</v>
      </c>
      <c r="J101" s="344">
        <v>0</v>
      </c>
      <c r="K101" s="384">
        <v>0</v>
      </c>
      <c r="L101" s="345">
        <v>0</v>
      </c>
    </row>
    <row r="102" spans="1:12" ht="18.75" customHeight="1">
      <c r="A102" s="298" t="s">
        <v>79</v>
      </c>
      <c r="B102" s="293" t="s">
        <v>23</v>
      </c>
      <c r="C102" s="31" t="s">
        <v>80</v>
      </c>
      <c r="D102" s="32" t="s">
        <v>44</v>
      </c>
      <c r="E102" s="385">
        <f>F102+G102+H102+I102+L102</f>
        <v>2504</v>
      </c>
      <c r="F102" s="346">
        <v>2504</v>
      </c>
      <c r="G102" s="388">
        <v>0</v>
      </c>
      <c r="H102" s="346">
        <v>0</v>
      </c>
      <c r="I102" s="387">
        <v>0</v>
      </c>
      <c r="J102" s="364">
        <v>0</v>
      </c>
      <c r="K102" s="387">
        <v>0</v>
      </c>
      <c r="L102" s="363">
        <v>0</v>
      </c>
    </row>
    <row r="103" spans="1:12" ht="18.75" customHeight="1">
      <c r="A103" s="298"/>
      <c r="B103" s="293"/>
      <c r="C103" s="31" t="s">
        <v>81</v>
      </c>
      <c r="D103" s="32" t="s">
        <v>45</v>
      </c>
      <c r="E103" s="386">
        <f>F103+G103+H103+I103+L103</f>
        <v>2504</v>
      </c>
      <c r="F103" s="348">
        <v>2504</v>
      </c>
      <c r="G103" s="386">
        <v>0</v>
      </c>
      <c r="H103" s="348">
        <v>0</v>
      </c>
      <c r="I103" s="386">
        <v>0</v>
      </c>
      <c r="J103" s="348">
        <v>0</v>
      </c>
      <c r="K103" s="386">
        <v>0</v>
      </c>
      <c r="L103" s="349">
        <v>0</v>
      </c>
    </row>
    <row r="104" spans="1:12" ht="18.75" customHeight="1">
      <c r="A104" s="298"/>
      <c r="B104" s="293"/>
      <c r="C104" s="31"/>
      <c r="D104" s="32" t="s">
        <v>46</v>
      </c>
      <c r="E104" s="386">
        <f>F104+G104+H104+I104+L104</f>
        <v>0</v>
      </c>
      <c r="F104" s="348">
        <v>0</v>
      </c>
      <c r="G104" s="386">
        <v>0</v>
      </c>
      <c r="H104" s="348">
        <v>0</v>
      </c>
      <c r="I104" s="386">
        <v>0</v>
      </c>
      <c r="J104" s="348">
        <v>0</v>
      </c>
      <c r="K104" s="386">
        <v>0</v>
      </c>
      <c r="L104" s="349">
        <v>0</v>
      </c>
    </row>
    <row r="105" spans="1:12" ht="18.75" customHeight="1">
      <c r="A105" s="292"/>
      <c r="B105" s="31"/>
      <c r="C105" s="31"/>
      <c r="D105" s="32" t="s">
        <v>47</v>
      </c>
      <c r="E105" s="383">
        <f>E104/E102</f>
        <v>0</v>
      </c>
      <c r="F105" s="342">
        <f>F104/F102</f>
        <v>0</v>
      </c>
      <c r="G105" s="383">
        <v>0</v>
      </c>
      <c r="H105" s="342">
        <v>0</v>
      </c>
      <c r="I105" s="383">
        <v>0</v>
      </c>
      <c r="J105" s="342">
        <v>0</v>
      </c>
      <c r="K105" s="383">
        <v>0</v>
      </c>
      <c r="L105" s="343">
        <v>0</v>
      </c>
    </row>
    <row r="106" spans="1:12" ht="18.75" customHeight="1">
      <c r="A106" s="294"/>
      <c r="B106" s="295"/>
      <c r="C106" s="295"/>
      <c r="D106" s="296" t="s">
        <v>48</v>
      </c>
      <c r="E106" s="384">
        <f>E104/E103</f>
        <v>0</v>
      </c>
      <c r="F106" s="342">
        <f>F104/F103</f>
        <v>0</v>
      </c>
      <c r="G106" s="384">
        <v>0</v>
      </c>
      <c r="H106" s="344">
        <v>0</v>
      </c>
      <c r="I106" s="384">
        <v>0</v>
      </c>
      <c r="J106" s="344">
        <v>0</v>
      </c>
      <c r="K106" s="384">
        <v>0</v>
      </c>
      <c r="L106" s="345">
        <v>0</v>
      </c>
    </row>
    <row r="107" spans="1:12" ht="18.75" customHeight="1">
      <c r="A107" s="298" t="s">
        <v>235</v>
      </c>
      <c r="B107" s="293" t="s">
        <v>23</v>
      </c>
      <c r="C107" s="31" t="s">
        <v>236</v>
      </c>
      <c r="D107" s="32" t="s">
        <v>44</v>
      </c>
      <c r="E107" s="385">
        <f>F107+G107+H107+I107+L107</f>
        <v>3452289</v>
      </c>
      <c r="F107" s="387">
        <v>3449000</v>
      </c>
      <c r="G107" s="388">
        <v>0</v>
      </c>
      <c r="H107" s="346">
        <v>3289</v>
      </c>
      <c r="I107" s="387">
        <v>0</v>
      </c>
      <c r="J107" s="364">
        <v>0</v>
      </c>
      <c r="K107" s="387">
        <v>0</v>
      </c>
      <c r="L107" s="363">
        <v>0</v>
      </c>
    </row>
    <row r="108" spans="1:12" ht="18.75" customHeight="1">
      <c r="A108" s="298"/>
      <c r="B108" s="293"/>
      <c r="C108" s="31"/>
      <c r="D108" s="32" t="s">
        <v>45</v>
      </c>
      <c r="E108" s="386">
        <f>F108+G108+H108+I108+L108</f>
        <v>3452653</v>
      </c>
      <c r="F108" s="386">
        <v>3449517</v>
      </c>
      <c r="G108" s="386">
        <v>0</v>
      </c>
      <c r="H108" s="348">
        <v>3136</v>
      </c>
      <c r="I108" s="386">
        <v>0</v>
      </c>
      <c r="J108" s="348">
        <v>0</v>
      </c>
      <c r="K108" s="386">
        <v>0</v>
      </c>
      <c r="L108" s="349">
        <v>0</v>
      </c>
    </row>
    <row r="109" spans="1:12" ht="18.75" customHeight="1">
      <c r="A109" s="298"/>
      <c r="B109" s="293"/>
      <c r="C109" s="31"/>
      <c r="D109" s="32" t="s">
        <v>46</v>
      </c>
      <c r="E109" s="386">
        <f>F109+G109+H109+I109+L109</f>
        <v>900806</v>
      </c>
      <c r="F109" s="386">
        <v>900376</v>
      </c>
      <c r="G109" s="386">
        <v>0</v>
      </c>
      <c r="H109" s="348">
        <v>430</v>
      </c>
      <c r="I109" s="386">
        <v>0</v>
      </c>
      <c r="J109" s="348">
        <v>0</v>
      </c>
      <c r="K109" s="386">
        <v>0</v>
      </c>
      <c r="L109" s="349">
        <v>0</v>
      </c>
    </row>
    <row r="110" spans="1:12" ht="18.75" customHeight="1">
      <c r="A110" s="292"/>
      <c r="B110" s="31"/>
      <c r="C110" s="31"/>
      <c r="D110" s="32" t="s">
        <v>47</v>
      </c>
      <c r="E110" s="383">
        <f>E109/E107</f>
        <v>0.2609300669787495</v>
      </c>
      <c r="F110" s="383">
        <f>F109/F107</f>
        <v>0.26105421861409106</v>
      </c>
      <c r="G110" s="383">
        <v>0</v>
      </c>
      <c r="H110" s="342">
        <v>0</v>
      </c>
      <c r="I110" s="383">
        <v>0</v>
      </c>
      <c r="J110" s="342">
        <v>0</v>
      </c>
      <c r="K110" s="383">
        <v>0</v>
      </c>
      <c r="L110" s="343">
        <v>0</v>
      </c>
    </row>
    <row r="111" spans="1:12" ht="18.75" customHeight="1">
      <c r="A111" s="294"/>
      <c r="B111" s="295"/>
      <c r="C111" s="295"/>
      <c r="D111" s="296" t="s">
        <v>48</v>
      </c>
      <c r="E111" s="384">
        <f>E109/E108</f>
        <v>0.26090255811979945</v>
      </c>
      <c r="F111" s="384">
        <f>F109/F108</f>
        <v>0.26101509283763497</v>
      </c>
      <c r="G111" s="384">
        <v>0</v>
      </c>
      <c r="H111" s="344">
        <v>0</v>
      </c>
      <c r="I111" s="384">
        <v>0</v>
      </c>
      <c r="J111" s="344">
        <v>0</v>
      </c>
      <c r="K111" s="384">
        <v>0</v>
      </c>
      <c r="L111" s="345">
        <v>0</v>
      </c>
    </row>
    <row r="112" spans="1:12" ht="18.75" customHeight="1">
      <c r="A112" s="303" t="s">
        <v>82</v>
      </c>
      <c r="B112" s="304" t="s">
        <v>23</v>
      </c>
      <c r="C112" s="305" t="s">
        <v>83</v>
      </c>
      <c r="D112" s="300" t="s">
        <v>44</v>
      </c>
      <c r="E112" s="386">
        <f>F112+G112+H112+I112+L112</f>
        <v>16665</v>
      </c>
      <c r="F112" s="364">
        <v>47</v>
      </c>
      <c r="G112" s="387">
        <v>30</v>
      </c>
      <c r="H112" s="364">
        <v>16588</v>
      </c>
      <c r="I112" s="387">
        <v>0</v>
      </c>
      <c r="J112" s="364">
        <v>0</v>
      </c>
      <c r="K112" s="387">
        <v>0</v>
      </c>
      <c r="L112" s="363">
        <v>0</v>
      </c>
    </row>
    <row r="113" spans="1:12" ht="18.75" customHeight="1">
      <c r="A113" s="298"/>
      <c r="B113" s="293"/>
      <c r="C113" s="31" t="s">
        <v>84</v>
      </c>
      <c r="D113" s="32" t="s">
        <v>45</v>
      </c>
      <c r="E113" s="386">
        <f>F113+G113+H113+I113+L113</f>
        <v>16683</v>
      </c>
      <c r="F113" s="348">
        <v>47</v>
      </c>
      <c r="G113" s="386">
        <v>30</v>
      </c>
      <c r="H113" s="348">
        <v>16588</v>
      </c>
      <c r="I113" s="386">
        <v>18</v>
      </c>
      <c r="J113" s="348">
        <v>0</v>
      </c>
      <c r="K113" s="386">
        <v>0</v>
      </c>
      <c r="L113" s="349">
        <v>0</v>
      </c>
    </row>
    <row r="114" spans="1:12" ht="18.75" customHeight="1">
      <c r="A114" s="298"/>
      <c r="B114" s="293"/>
      <c r="C114" s="31"/>
      <c r="D114" s="32" t="s">
        <v>46</v>
      </c>
      <c r="E114" s="386">
        <f>F114+G114+H114+I114+L114</f>
        <v>4006</v>
      </c>
      <c r="F114" s="348">
        <v>0</v>
      </c>
      <c r="G114" s="386">
        <v>9</v>
      </c>
      <c r="H114" s="348">
        <v>3997</v>
      </c>
      <c r="I114" s="386">
        <v>0</v>
      </c>
      <c r="J114" s="348">
        <v>0</v>
      </c>
      <c r="K114" s="386">
        <v>0</v>
      </c>
      <c r="L114" s="349">
        <v>0</v>
      </c>
    </row>
    <row r="115" spans="1:12" ht="18.75" customHeight="1">
      <c r="A115" s="298"/>
      <c r="B115" s="31"/>
      <c r="C115" s="31"/>
      <c r="D115" s="32" t="s">
        <v>47</v>
      </c>
      <c r="E115" s="383">
        <f>E114/E112</f>
        <v>0.24038403840384037</v>
      </c>
      <c r="F115" s="342">
        <f>F114/F112</f>
        <v>0</v>
      </c>
      <c r="G115" s="383">
        <f>G114/G112</f>
        <v>0.3</v>
      </c>
      <c r="H115" s="342">
        <f>H114/H112</f>
        <v>0.24095731854352545</v>
      </c>
      <c r="I115" s="383">
        <v>0</v>
      </c>
      <c r="J115" s="342">
        <v>0</v>
      </c>
      <c r="K115" s="383">
        <v>0</v>
      </c>
      <c r="L115" s="343">
        <v>0</v>
      </c>
    </row>
    <row r="116" spans="1:12" ht="18.75" customHeight="1">
      <c r="A116" s="294"/>
      <c r="B116" s="295"/>
      <c r="C116" s="295"/>
      <c r="D116" s="299" t="s">
        <v>48</v>
      </c>
      <c r="E116" s="384">
        <f>E114/E113</f>
        <v>0.24012467781574057</v>
      </c>
      <c r="F116" s="344">
        <f>F114/F113</f>
        <v>0</v>
      </c>
      <c r="G116" s="384">
        <f>G114/G113</f>
        <v>0.3</v>
      </c>
      <c r="H116" s="344">
        <f>H114/H113</f>
        <v>0.24095731854352545</v>
      </c>
      <c r="I116" s="384">
        <v>0</v>
      </c>
      <c r="J116" s="344">
        <v>0</v>
      </c>
      <c r="K116" s="384">
        <v>0</v>
      </c>
      <c r="L116" s="345">
        <v>0</v>
      </c>
    </row>
    <row r="117" spans="1:12" ht="18.75" customHeight="1">
      <c r="A117" s="298" t="s">
        <v>85</v>
      </c>
      <c r="B117" s="293" t="s">
        <v>23</v>
      </c>
      <c r="C117" s="31" t="s">
        <v>86</v>
      </c>
      <c r="D117" s="32" t="s">
        <v>44</v>
      </c>
      <c r="E117" s="385">
        <f>F117+G117+H117+I117+L117</f>
        <v>7456</v>
      </c>
      <c r="F117" s="346">
        <v>1350</v>
      </c>
      <c r="G117" s="388">
        <v>28</v>
      </c>
      <c r="H117" s="364">
        <v>6015</v>
      </c>
      <c r="I117" s="387">
        <v>63</v>
      </c>
      <c r="J117" s="364"/>
      <c r="K117" s="387">
        <v>0</v>
      </c>
      <c r="L117" s="363">
        <v>0</v>
      </c>
    </row>
    <row r="118" spans="1:12" ht="18.75" customHeight="1">
      <c r="A118" s="298"/>
      <c r="B118" s="293"/>
      <c r="C118" s="31" t="s">
        <v>87</v>
      </c>
      <c r="D118" s="32" t="s">
        <v>45</v>
      </c>
      <c r="E118" s="386">
        <f>F118+G118+H118+I118+L118</f>
        <v>8006</v>
      </c>
      <c r="F118" s="348">
        <v>1900</v>
      </c>
      <c r="G118" s="386">
        <v>28</v>
      </c>
      <c r="H118" s="348">
        <v>6015</v>
      </c>
      <c r="I118" s="386">
        <v>63</v>
      </c>
      <c r="J118" s="348">
        <v>0</v>
      </c>
      <c r="K118" s="386">
        <v>0</v>
      </c>
      <c r="L118" s="349">
        <v>0</v>
      </c>
    </row>
    <row r="119" spans="1:12" ht="18.75" customHeight="1">
      <c r="A119" s="298"/>
      <c r="B119" s="293"/>
      <c r="C119" s="31"/>
      <c r="D119" s="32" t="s">
        <v>46</v>
      </c>
      <c r="E119" s="386">
        <f>F119+G119+H119+I119+L119</f>
        <v>1443</v>
      </c>
      <c r="F119" s="348">
        <v>0</v>
      </c>
      <c r="G119" s="386">
        <v>1</v>
      </c>
      <c r="H119" s="348">
        <v>1442</v>
      </c>
      <c r="I119" s="386">
        <v>0</v>
      </c>
      <c r="J119" s="348">
        <v>0</v>
      </c>
      <c r="K119" s="386">
        <v>0</v>
      </c>
      <c r="L119" s="349">
        <v>0</v>
      </c>
    </row>
    <row r="120" spans="1:12" ht="18.75" customHeight="1">
      <c r="A120" s="292"/>
      <c r="B120" s="31"/>
      <c r="C120" s="31"/>
      <c r="D120" s="32" t="s">
        <v>47</v>
      </c>
      <c r="E120" s="383">
        <f>E119/E117</f>
        <v>0.19353540772532188</v>
      </c>
      <c r="F120" s="342">
        <f>F119/F117</f>
        <v>0</v>
      </c>
      <c r="G120" s="383">
        <f>G119/G117</f>
        <v>0.03571428571428571</v>
      </c>
      <c r="H120" s="342">
        <f>H119/H117</f>
        <v>0.2397339983374896</v>
      </c>
      <c r="I120" s="383">
        <v>0</v>
      </c>
      <c r="J120" s="342">
        <v>0</v>
      </c>
      <c r="K120" s="383">
        <v>0</v>
      </c>
      <c r="L120" s="343">
        <v>0</v>
      </c>
    </row>
    <row r="121" spans="1:12" ht="18.75" customHeight="1">
      <c r="A121" s="294"/>
      <c r="B121" s="295"/>
      <c r="C121" s="295"/>
      <c r="D121" s="296" t="s">
        <v>48</v>
      </c>
      <c r="E121" s="384">
        <f>E119/E118</f>
        <v>0.18023982013489884</v>
      </c>
      <c r="F121" s="344">
        <f>F119/F118</f>
        <v>0</v>
      </c>
      <c r="G121" s="384">
        <f>G119/G118</f>
        <v>0.03571428571428571</v>
      </c>
      <c r="H121" s="344">
        <f>H119/H118</f>
        <v>0.2397339983374896</v>
      </c>
      <c r="I121" s="384">
        <f>I119/I118</f>
        <v>0</v>
      </c>
      <c r="J121" s="344">
        <v>0</v>
      </c>
      <c r="K121" s="384">
        <v>0</v>
      </c>
      <c r="L121" s="345">
        <v>0</v>
      </c>
    </row>
    <row r="122" spans="1:12" ht="18.75" customHeight="1">
      <c r="A122" s="298" t="s">
        <v>88</v>
      </c>
      <c r="B122" s="293" t="s">
        <v>23</v>
      </c>
      <c r="C122" s="31" t="s">
        <v>89</v>
      </c>
      <c r="D122" s="301" t="s">
        <v>44</v>
      </c>
      <c r="E122" s="385">
        <f>F122+G122+H122+I122+L122</f>
        <v>1157</v>
      </c>
      <c r="F122" s="346">
        <v>1157</v>
      </c>
      <c r="G122" s="388">
        <v>0</v>
      </c>
      <c r="H122" s="346">
        <v>0</v>
      </c>
      <c r="I122" s="387">
        <v>0</v>
      </c>
      <c r="J122" s="364">
        <v>0</v>
      </c>
      <c r="K122" s="387">
        <v>0</v>
      </c>
      <c r="L122" s="363">
        <v>0</v>
      </c>
    </row>
    <row r="123" spans="1:12" ht="18.75" customHeight="1">
      <c r="A123" s="292"/>
      <c r="B123" s="31"/>
      <c r="C123" s="31" t="s">
        <v>90</v>
      </c>
      <c r="D123" s="32" t="s">
        <v>45</v>
      </c>
      <c r="E123" s="386">
        <f>F123+G123+H123+I123+L123</f>
        <v>1157</v>
      </c>
      <c r="F123" s="348">
        <v>1157</v>
      </c>
      <c r="G123" s="386">
        <v>0</v>
      </c>
      <c r="H123" s="348">
        <v>0</v>
      </c>
      <c r="I123" s="386">
        <v>0</v>
      </c>
      <c r="J123" s="348">
        <v>0</v>
      </c>
      <c r="K123" s="386">
        <v>0</v>
      </c>
      <c r="L123" s="349">
        <v>0</v>
      </c>
    </row>
    <row r="124" spans="1:12" ht="18.75" customHeight="1">
      <c r="A124" s="292"/>
      <c r="B124" s="31"/>
      <c r="C124" s="31" t="s">
        <v>91</v>
      </c>
      <c r="D124" s="32" t="s">
        <v>46</v>
      </c>
      <c r="E124" s="386">
        <f>F124+G124+H124+I124+L124</f>
        <v>290</v>
      </c>
      <c r="F124" s="348">
        <v>290</v>
      </c>
      <c r="G124" s="386"/>
      <c r="H124" s="348">
        <v>0</v>
      </c>
      <c r="I124" s="386">
        <v>0</v>
      </c>
      <c r="J124" s="348">
        <v>0</v>
      </c>
      <c r="K124" s="386">
        <v>0</v>
      </c>
      <c r="L124" s="349">
        <v>0</v>
      </c>
    </row>
    <row r="125" spans="1:12" ht="18.75" customHeight="1">
      <c r="A125" s="292"/>
      <c r="B125" s="31"/>
      <c r="C125" s="31" t="s">
        <v>92</v>
      </c>
      <c r="D125" s="32" t="s">
        <v>47</v>
      </c>
      <c r="E125" s="383">
        <f>E124/E122</f>
        <v>0.25064822817631804</v>
      </c>
      <c r="F125" s="342">
        <f>F124/F122</f>
        <v>0.25064822817631804</v>
      </c>
      <c r="G125" s="383">
        <v>0</v>
      </c>
      <c r="H125" s="342">
        <v>0</v>
      </c>
      <c r="I125" s="383">
        <v>0</v>
      </c>
      <c r="J125" s="342">
        <v>0</v>
      </c>
      <c r="K125" s="383">
        <v>0</v>
      </c>
      <c r="L125" s="343">
        <v>0</v>
      </c>
    </row>
    <row r="126" spans="1:12" ht="18.75" customHeight="1">
      <c r="A126" s="294"/>
      <c r="B126" s="295"/>
      <c r="C126" s="295"/>
      <c r="D126" s="299" t="s">
        <v>48</v>
      </c>
      <c r="E126" s="384">
        <f>E124/E123</f>
        <v>0.25064822817631804</v>
      </c>
      <c r="F126" s="344">
        <f>F124/F123</f>
        <v>0.25064822817631804</v>
      </c>
      <c r="G126" s="384">
        <v>0</v>
      </c>
      <c r="H126" s="344">
        <v>0</v>
      </c>
      <c r="I126" s="384">
        <v>0</v>
      </c>
      <c r="J126" s="344">
        <v>0</v>
      </c>
      <c r="K126" s="384">
        <v>0</v>
      </c>
      <c r="L126" s="345">
        <v>0</v>
      </c>
    </row>
    <row r="127" spans="1:12" ht="6.75" customHeight="1">
      <c r="A127" s="31"/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</row>
    <row r="128" spans="1:12" ht="15">
      <c r="A128" s="367" t="s">
        <v>0</v>
      </c>
      <c r="B128" s="34"/>
      <c r="C128" s="34"/>
      <c r="D128" s="34"/>
      <c r="E128" s="34"/>
      <c r="F128" s="35"/>
      <c r="G128" s="35"/>
      <c r="H128" s="35"/>
      <c r="I128" s="35"/>
      <c r="J128" s="35"/>
      <c r="K128" s="35"/>
      <c r="L128" s="35"/>
    </row>
    <row r="129" spans="1:12" ht="15">
      <c r="A129" s="36"/>
      <c r="B129" s="34"/>
      <c r="C129" s="34"/>
      <c r="D129" s="34"/>
      <c r="E129" s="34"/>
      <c r="F129" s="35"/>
      <c r="G129" s="35"/>
      <c r="H129" s="35"/>
      <c r="I129" s="35"/>
      <c r="J129" s="35"/>
      <c r="K129" s="35"/>
      <c r="L129" s="35"/>
    </row>
    <row r="130" spans="5:12" ht="15">
      <c r="E130" s="35"/>
      <c r="F130" s="35"/>
      <c r="G130" s="35"/>
      <c r="H130" s="35"/>
      <c r="I130" s="35"/>
      <c r="J130" s="35"/>
      <c r="K130" s="35"/>
      <c r="L130" s="35"/>
    </row>
    <row r="131" spans="5:12" ht="15">
      <c r="E131" s="35"/>
      <c r="F131" s="35"/>
      <c r="G131" s="35"/>
      <c r="H131" s="35"/>
      <c r="I131" s="35"/>
      <c r="J131" s="35"/>
      <c r="K131" s="35"/>
      <c r="L131" s="35"/>
    </row>
  </sheetData>
  <sheetProtection/>
  <printOptions horizontalCentered="1"/>
  <pageMargins left="0" right="0" top="0.7480314960629921" bottom="0.86" header="0.31496062992125984" footer="0.31496062992125984"/>
  <pageSetup firstPageNumber="19" useFirstPageNumber="1" fitToHeight="0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43" sqref="D43"/>
    </sheetView>
  </sheetViews>
  <sheetFormatPr defaultColWidth="9.00390625" defaultRowHeight="12.75"/>
  <cols>
    <col min="1" max="1" width="5.125" style="0" customWidth="1"/>
    <col min="2" max="2" width="2.125" style="0" customWidth="1"/>
    <col min="3" max="3" width="48.875" style="0" customWidth="1"/>
    <col min="4" max="4" width="14.375" style="0" customWidth="1"/>
    <col min="5" max="5" width="1.75390625" style="0" customWidth="1"/>
    <col min="6" max="7" width="15.375" style="0" customWidth="1"/>
  </cols>
  <sheetData>
    <row r="1" spans="1:7" ht="15.75">
      <c r="A1" s="497" t="s">
        <v>201</v>
      </c>
      <c r="B1" s="497"/>
      <c r="C1" s="497"/>
      <c r="D1" s="159"/>
      <c r="E1" s="159"/>
      <c r="F1" s="159"/>
      <c r="G1" s="159"/>
    </row>
    <row r="2" spans="1:7" ht="15.75">
      <c r="A2" s="159"/>
      <c r="B2" s="159"/>
      <c r="C2" s="162" t="s">
        <v>213</v>
      </c>
      <c r="D2" s="163"/>
      <c r="E2" s="163"/>
      <c r="F2" s="163"/>
      <c r="G2" s="163"/>
    </row>
    <row r="3" spans="1:7" ht="15.75">
      <c r="A3" s="159"/>
      <c r="B3" s="159"/>
      <c r="C3" s="498" t="s">
        <v>246</v>
      </c>
      <c r="D3" s="498"/>
      <c r="E3" s="498"/>
      <c r="F3" s="498"/>
      <c r="G3" s="498"/>
    </row>
    <row r="4" spans="1:7" ht="15.75">
      <c r="A4" s="159"/>
      <c r="B4" s="159"/>
      <c r="C4" s="498" t="s">
        <v>192</v>
      </c>
      <c r="D4" s="498"/>
      <c r="E4" s="498"/>
      <c r="F4" s="498"/>
      <c r="G4" s="498"/>
    </row>
    <row r="5" spans="1:7" ht="15.75">
      <c r="A5" s="164"/>
      <c r="B5" s="164"/>
      <c r="C5" s="161"/>
      <c r="D5" s="239"/>
      <c r="E5" s="239"/>
      <c r="F5" s="239"/>
      <c r="G5" s="165" t="s">
        <v>8</v>
      </c>
    </row>
    <row r="6" spans="1:7" ht="15.75">
      <c r="A6" s="166"/>
      <c r="B6" s="160"/>
      <c r="C6" s="167"/>
      <c r="D6" s="499" t="s">
        <v>154</v>
      </c>
      <c r="E6" s="500"/>
      <c r="F6" s="500"/>
      <c r="G6" s="501"/>
    </row>
    <row r="7" spans="1:7" ht="15.75">
      <c r="A7" s="168"/>
      <c r="B7" s="160"/>
      <c r="C7" s="169"/>
      <c r="D7" s="170" t="s">
        <v>247</v>
      </c>
      <c r="E7" s="170"/>
      <c r="F7" s="171"/>
      <c r="G7" s="172"/>
    </row>
    <row r="8" spans="1:7" ht="15.75">
      <c r="A8" s="168"/>
      <c r="B8" s="160"/>
      <c r="C8" s="173" t="s">
        <v>11</v>
      </c>
      <c r="D8" s="174"/>
      <c r="E8" s="175"/>
      <c r="F8" s="176" t="s">
        <v>133</v>
      </c>
      <c r="G8" s="177"/>
    </row>
    <row r="9" spans="1:7" ht="15.75">
      <c r="A9" s="168"/>
      <c r="B9" s="160"/>
      <c r="C9" s="178"/>
      <c r="D9" s="179"/>
      <c r="E9" s="173"/>
      <c r="F9" s="180"/>
      <c r="G9" s="240" t="s">
        <v>133</v>
      </c>
    </row>
    <row r="10" spans="1:7" ht="15.75">
      <c r="A10" s="168"/>
      <c r="B10" s="160"/>
      <c r="C10" s="181"/>
      <c r="D10" s="182" t="s">
        <v>155</v>
      </c>
      <c r="E10" s="173"/>
      <c r="F10" s="173" t="s">
        <v>156</v>
      </c>
      <c r="G10" s="183" t="s">
        <v>157</v>
      </c>
    </row>
    <row r="11" spans="1:7" ht="15">
      <c r="A11" s="184"/>
      <c r="B11" s="164"/>
      <c r="C11" s="185"/>
      <c r="D11" s="186"/>
      <c r="E11" s="187"/>
      <c r="F11" s="188"/>
      <c r="G11" s="183" t="s">
        <v>158</v>
      </c>
    </row>
    <row r="12" spans="1:7" ht="15">
      <c r="A12" s="189"/>
      <c r="B12" s="190"/>
      <c r="C12" s="191" t="s">
        <v>18</v>
      </c>
      <c r="D12" s="502">
        <v>2</v>
      </c>
      <c r="E12" s="503"/>
      <c r="F12" s="192">
        <v>3</v>
      </c>
      <c r="G12" s="192">
        <v>4</v>
      </c>
    </row>
    <row r="13" spans="1:7" s="277" customFormat="1" ht="15.75">
      <c r="A13" s="275"/>
      <c r="B13" s="276"/>
      <c r="C13" s="374" t="s">
        <v>0</v>
      </c>
      <c r="D13" s="377" t="s">
        <v>1</v>
      </c>
      <c r="E13" s="378" t="s">
        <v>0</v>
      </c>
      <c r="F13" s="375" t="s">
        <v>1</v>
      </c>
      <c r="G13" s="335"/>
    </row>
    <row r="14" spans="1:7" s="277" customFormat="1" ht="15.75">
      <c r="A14" s="504" t="s">
        <v>191</v>
      </c>
      <c r="B14" s="505"/>
      <c r="C14" s="505"/>
      <c r="D14" s="379">
        <f>SUM(D15:D29)</f>
        <v>10914</v>
      </c>
      <c r="E14" s="376">
        <f>SUM(E15:E29)</f>
        <v>0</v>
      </c>
      <c r="F14" s="379">
        <f>SUM(F15:F29)</f>
        <v>0</v>
      </c>
      <c r="G14" s="336">
        <f>SUM(G15:G29)</f>
        <v>0</v>
      </c>
    </row>
    <row r="15" spans="1:7" s="277" customFormat="1" ht="15">
      <c r="A15" s="424" t="s">
        <v>49</v>
      </c>
      <c r="B15" s="425" t="s">
        <v>23</v>
      </c>
      <c r="C15" s="426" t="s">
        <v>50</v>
      </c>
      <c r="D15" s="427">
        <v>7127</v>
      </c>
      <c r="E15" s="428"/>
      <c r="F15" s="428"/>
      <c r="G15" s="431"/>
    </row>
    <row r="16" spans="1:7" s="277" customFormat="1" ht="15">
      <c r="A16" s="429" t="s">
        <v>51</v>
      </c>
      <c r="B16" s="425" t="s">
        <v>23</v>
      </c>
      <c r="C16" s="430" t="s">
        <v>52</v>
      </c>
      <c r="D16" s="427">
        <v>50</v>
      </c>
      <c r="E16" s="428"/>
      <c r="F16" s="428">
        <v>0</v>
      </c>
      <c r="G16" s="431">
        <v>0</v>
      </c>
    </row>
    <row r="17" spans="1:7" s="277" customFormat="1" ht="15">
      <c r="A17" s="429" t="s">
        <v>56</v>
      </c>
      <c r="B17" s="425" t="s">
        <v>23</v>
      </c>
      <c r="C17" s="426" t="s">
        <v>57</v>
      </c>
      <c r="D17" s="427">
        <v>152</v>
      </c>
      <c r="E17" s="428"/>
      <c r="F17" s="428">
        <v>0</v>
      </c>
      <c r="G17" s="431">
        <v>0</v>
      </c>
    </row>
    <row r="18" spans="1:7" s="277" customFormat="1" ht="15">
      <c r="A18" s="429" t="s">
        <v>58</v>
      </c>
      <c r="B18" s="425" t="s">
        <v>23</v>
      </c>
      <c r="C18" s="426" t="s">
        <v>227</v>
      </c>
      <c r="D18" s="427">
        <v>0</v>
      </c>
      <c r="E18" s="428"/>
      <c r="F18" s="428">
        <v>0</v>
      </c>
      <c r="G18" s="431">
        <v>0</v>
      </c>
    </row>
    <row r="19" spans="1:7" s="277" customFormat="1" ht="15">
      <c r="A19" s="429" t="s">
        <v>60</v>
      </c>
      <c r="B19" s="425" t="s">
        <v>23</v>
      </c>
      <c r="C19" s="430" t="s">
        <v>61</v>
      </c>
      <c r="D19" s="427">
        <v>69</v>
      </c>
      <c r="E19" s="428"/>
      <c r="F19" s="428">
        <v>0</v>
      </c>
      <c r="G19" s="431">
        <v>0</v>
      </c>
    </row>
    <row r="20" spans="1:7" s="277" customFormat="1" ht="15">
      <c r="A20" s="429" t="s">
        <v>62</v>
      </c>
      <c r="B20" s="425" t="s">
        <v>23</v>
      </c>
      <c r="C20" s="426" t="s">
        <v>228</v>
      </c>
      <c r="D20" s="427">
        <v>1509</v>
      </c>
      <c r="E20" s="428"/>
      <c r="F20" s="428">
        <v>0</v>
      </c>
      <c r="G20" s="431">
        <v>0</v>
      </c>
    </row>
    <row r="21" spans="1:7" s="277" customFormat="1" ht="15">
      <c r="A21" s="429" t="s">
        <v>66</v>
      </c>
      <c r="B21" s="425" t="s">
        <v>23</v>
      </c>
      <c r="C21" s="426" t="s">
        <v>229</v>
      </c>
      <c r="D21" s="427">
        <v>535</v>
      </c>
      <c r="E21" s="428" t="s">
        <v>0</v>
      </c>
      <c r="F21" s="428">
        <v>0</v>
      </c>
      <c r="G21" s="431">
        <v>0</v>
      </c>
    </row>
    <row r="22" spans="1:7" s="277" customFormat="1" ht="15">
      <c r="A22" s="429"/>
      <c r="B22" s="425"/>
      <c r="C22" s="426" t="s">
        <v>230</v>
      </c>
      <c r="D22" s="427"/>
      <c r="E22" s="428"/>
      <c r="F22" s="428"/>
      <c r="G22" s="431"/>
    </row>
    <row r="23" spans="1:7" s="277" customFormat="1" ht="15">
      <c r="A23" s="429" t="s">
        <v>70</v>
      </c>
      <c r="B23" s="425" t="s">
        <v>23</v>
      </c>
      <c r="C23" s="430" t="s">
        <v>71</v>
      </c>
      <c r="D23" s="427">
        <v>25</v>
      </c>
      <c r="E23" s="428"/>
      <c r="F23" s="428">
        <v>0</v>
      </c>
      <c r="G23" s="431">
        <v>0</v>
      </c>
    </row>
    <row r="24" spans="1:7" s="277" customFormat="1" ht="15">
      <c r="A24" s="429" t="s">
        <v>72</v>
      </c>
      <c r="B24" s="425" t="s">
        <v>23</v>
      </c>
      <c r="C24" s="426" t="s">
        <v>73</v>
      </c>
      <c r="D24" s="427">
        <v>884</v>
      </c>
      <c r="E24" s="428"/>
      <c r="F24" s="428">
        <v>0</v>
      </c>
      <c r="G24" s="431">
        <v>0</v>
      </c>
    </row>
    <row r="25" spans="1:7" s="277" customFormat="1" ht="15">
      <c r="A25" s="429" t="s">
        <v>76</v>
      </c>
      <c r="B25" s="425" t="s">
        <v>23</v>
      </c>
      <c r="C25" s="426" t="s">
        <v>231</v>
      </c>
      <c r="D25" s="432">
        <v>12</v>
      </c>
      <c r="E25" s="428"/>
      <c r="F25" s="433">
        <v>0</v>
      </c>
      <c r="G25" s="431">
        <v>0</v>
      </c>
    </row>
    <row r="26" spans="1:7" s="277" customFormat="1" ht="15">
      <c r="A26" s="429" t="s">
        <v>235</v>
      </c>
      <c r="B26" s="425" t="s">
        <v>23</v>
      </c>
      <c r="C26" s="426" t="s">
        <v>236</v>
      </c>
      <c r="D26" s="432">
        <v>52</v>
      </c>
      <c r="E26" s="428"/>
      <c r="F26" s="433"/>
      <c r="G26" s="431"/>
    </row>
    <row r="27" spans="1:7" s="277" customFormat="1" ht="15">
      <c r="A27" s="429" t="s">
        <v>82</v>
      </c>
      <c r="B27" s="425" t="s">
        <v>23</v>
      </c>
      <c r="C27" s="426" t="s">
        <v>232</v>
      </c>
      <c r="D27" s="427">
        <v>467</v>
      </c>
      <c r="E27" s="428"/>
      <c r="F27" s="428">
        <v>0</v>
      </c>
      <c r="G27" s="431">
        <v>0</v>
      </c>
    </row>
    <row r="28" spans="1:7" s="277" customFormat="1" ht="15">
      <c r="A28" s="429"/>
      <c r="B28" s="425"/>
      <c r="C28" s="426" t="s">
        <v>233</v>
      </c>
      <c r="D28" s="427"/>
      <c r="E28" s="428"/>
      <c r="F28" s="428"/>
      <c r="G28" s="431"/>
    </row>
    <row r="29" spans="1:7" s="277" customFormat="1" ht="15">
      <c r="A29" s="434" t="s">
        <v>85</v>
      </c>
      <c r="B29" s="278" t="s">
        <v>23</v>
      </c>
      <c r="C29" s="403" t="s">
        <v>234</v>
      </c>
      <c r="D29" s="435">
        <v>32</v>
      </c>
      <c r="E29" s="337"/>
      <c r="F29" s="436">
        <v>0</v>
      </c>
      <c r="G29" s="437">
        <v>0</v>
      </c>
    </row>
    <row r="30" spans="4:7" ht="12.75">
      <c r="D30" s="277"/>
      <c r="E30" s="277"/>
      <c r="F30" s="277"/>
      <c r="G30" s="277"/>
    </row>
    <row r="31" spans="4:7" ht="12.75">
      <c r="D31" s="277"/>
      <c r="E31" s="277"/>
      <c r="F31" s="277"/>
      <c r="G31" s="277"/>
    </row>
    <row r="32" spans="4:7" ht="12.75">
      <c r="D32" s="277"/>
      <c r="E32" s="277"/>
      <c r="F32" s="277"/>
      <c r="G32" s="277"/>
    </row>
    <row r="33" spans="4:7" ht="12.75">
      <c r="D33" s="277"/>
      <c r="E33" s="277"/>
      <c r="F33" s="277"/>
      <c r="G33" s="277"/>
    </row>
    <row r="34" spans="4:7" ht="12.75">
      <c r="D34" s="277"/>
      <c r="E34" s="277"/>
      <c r="F34" s="277"/>
      <c r="G34" s="277"/>
    </row>
  </sheetData>
  <sheetProtection/>
  <mergeCells count="6">
    <mergeCell ref="A1:C1"/>
    <mergeCell ref="C3:G3"/>
    <mergeCell ref="C4:G4"/>
    <mergeCell ref="D6:G6"/>
    <mergeCell ref="D12:E12"/>
    <mergeCell ref="A14:C1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="57" zoomScaleNormal="60" zoomScaleSheetLayoutView="57" zoomScalePageLayoutView="0" workbookViewId="0" topLeftCell="A1">
      <selection activeCell="K10" sqref="K10"/>
    </sheetView>
  </sheetViews>
  <sheetFormatPr defaultColWidth="9.00390625" defaultRowHeight="37.5" customHeight="1"/>
  <cols>
    <col min="1" max="1" width="9.375" style="213" customWidth="1"/>
    <col min="2" max="2" width="7.875" style="214" customWidth="1"/>
    <col min="3" max="3" width="32.625" style="195" customWidth="1"/>
    <col min="4" max="4" width="64.875" style="196" customWidth="1"/>
    <col min="5" max="5" width="18.375" style="197" customWidth="1"/>
    <col min="6" max="6" width="18.75390625" style="199" bestFit="1" customWidth="1"/>
    <col min="7" max="7" width="22.125" style="199" customWidth="1"/>
    <col min="8" max="8" width="15.25390625" style="200" customWidth="1"/>
    <col min="9" max="9" width="18.75390625" style="201" customWidth="1"/>
    <col min="10" max="10" width="17.25390625" style="201" customWidth="1"/>
    <col min="11" max="11" width="12.875" style="202" customWidth="1"/>
    <col min="12" max="12" width="11.125" style="203" customWidth="1"/>
    <col min="13" max="16384" width="9.125" style="203" customWidth="1"/>
  </cols>
  <sheetData>
    <row r="1" spans="1:6" ht="22.5" customHeight="1">
      <c r="A1" s="193" t="s">
        <v>218</v>
      </c>
      <c r="B1" s="194"/>
      <c r="F1" s="198"/>
    </row>
    <row r="2" spans="1:12" s="204" customFormat="1" ht="25.5" customHeight="1">
      <c r="A2" s="511" t="s">
        <v>160</v>
      </c>
      <c r="B2" s="510"/>
      <c r="C2" s="510"/>
      <c r="D2" s="510"/>
      <c r="E2" s="510"/>
      <c r="F2" s="510"/>
      <c r="G2" s="512"/>
      <c r="H2" s="512"/>
      <c r="I2" s="512"/>
      <c r="J2" s="512"/>
      <c r="K2" s="512"/>
      <c r="L2" s="512"/>
    </row>
    <row r="3" spans="1:12" s="204" customFormat="1" ht="25.5" customHeight="1">
      <c r="A3" s="510" t="s">
        <v>248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</row>
    <row r="4" spans="1:12" ht="18" customHeight="1" thickBot="1">
      <c r="A4" s="205"/>
      <c r="B4" s="206"/>
      <c r="D4" s="207"/>
      <c r="K4" s="509" t="s">
        <v>8</v>
      </c>
      <c r="L4" s="509"/>
    </row>
    <row r="5" spans="1:12" ht="36.75" customHeight="1">
      <c r="A5" s="520" t="s">
        <v>161</v>
      </c>
      <c r="B5" s="506" t="s">
        <v>162</v>
      </c>
      <c r="C5" s="507"/>
      <c r="D5" s="506" t="s">
        <v>159</v>
      </c>
      <c r="E5" s="513" t="s">
        <v>249</v>
      </c>
      <c r="F5" s="514"/>
      <c r="G5" s="515" t="s">
        <v>163</v>
      </c>
      <c r="H5" s="516"/>
      <c r="I5" s="517" t="s">
        <v>9</v>
      </c>
      <c r="J5" s="516"/>
      <c r="K5" s="518" t="s">
        <v>10</v>
      </c>
      <c r="L5" s="519"/>
    </row>
    <row r="6" spans="1:12" ht="76.5" customHeight="1">
      <c r="A6" s="521"/>
      <c r="B6" s="508"/>
      <c r="C6" s="508"/>
      <c r="D6" s="508"/>
      <c r="E6" s="208" t="s">
        <v>164</v>
      </c>
      <c r="F6" s="208" t="s">
        <v>165</v>
      </c>
      <c r="G6" s="208" t="s">
        <v>164</v>
      </c>
      <c r="H6" s="209" t="s">
        <v>165</v>
      </c>
      <c r="I6" s="209" t="s">
        <v>164</v>
      </c>
      <c r="J6" s="208" t="s">
        <v>166</v>
      </c>
      <c r="K6" s="210" t="s">
        <v>167</v>
      </c>
      <c r="L6" s="280" t="s">
        <v>168</v>
      </c>
    </row>
    <row r="7" spans="1:12" s="211" customFormat="1" ht="12.75" customHeight="1" thickBot="1">
      <c r="A7" s="281">
        <v>1</v>
      </c>
      <c r="B7" s="282">
        <v>2</v>
      </c>
      <c r="C7" s="283">
        <v>3</v>
      </c>
      <c r="D7" s="282">
        <v>4</v>
      </c>
      <c r="E7" s="282">
        <v>5</v>
      </c>
      <c r="F7" s="282">
        <v>6</v>
      </c>
      <c r="G7" s="284">
        <v>7</v>
      </c>
      <c r="H7" s="285" t="s">
        <v>42</v>
      </c>
      <c r="I7" s="285" t="s">
        <v>103</v>
      </c>
      <c r="J7" s="285" t="s">
        <v>27</v>
      </c>
      <c r="K7" s="286" t="s">
        <v>28</v>
      </c>
      <c r="L7" s="287">
        <v>12</v>
      </c>
    </row>
    <row r="8" spans="1:12" s="211" customFormat="1" ht="36.75" customHeight="1">
      <c r="A8" s="450" t="s">
        <v>169</v>
      </c>
      <c r="B8" s="451" t="s">
        <v>51</v>
      </c>
      <c r="C8" s="452" t="s">
        <v>52</v>
      </c>
      <c r="D8" s="453" t="s">
        <v>254</v>
      </c>
      <c r="E8" s="447">
        <v>585</v>
      </c>
      <c r="F8" s="458">
        <f>SUM(E8)</f>
        <v>585</v>
      </c>
      <c r="G8" s="447">
        <v>585</v>
      </c>
      <c r="H8" s="459">
        <f>SUM(G8)</f>
        <v>585</v>
      </c>
      <c r="I8" s="447">
        <v>0</v>
      </c>
      <c r="J8" s="460">
        <f>SUM(I8)</f>
        <v>0</v>
      </c>
      <c r="K8" s="449">
        <v>0</v>
      </c>
      <c r="L8" s="449">
        <v>0</v>
      </c>
    </row>
    <row r="9" spans="1:16" ht="69" customHeight="1" thickBot="1">
      <c r="A9" s="454" t="s">
        <v>169</v>
      </c>
      <c r="B9" s="455" t="s">
        <v>66</v>
      </c>
      <c r="C9" s="456" t="s">
        <v>253</v>
      </c>
      <c r="D9" s="457" t="s">
        <v>252</v>
      </c>
      <c r="E9" s="368">
        <v>0</v>
      </c>
      <c r="F9" s="460">
        <f>SUM(E9)</f>
        <v>0</v>
      </c>
      <c r="G9" s="448">
        <v>2067</v>
      </c>
      <c r="H9" s="461">
        <f>SUM(G9)</f>
        <v>2067</v>
      </c>
      <c r="I9" s="381">
        <v>127</v>
      </c>
      <c r="J9" s="460">
        <f>SUM(I9)</f>
        <v>127</v>
      </c>
      <c r="K9" s="446">
        <v>0</v>
      </c>
      <c r="L9" s="446">
        <v>0</v>
      </c>
      <c r="M9" s="310"/>
      <c r="N9" s="310"/>
      <c r="O9" s="310"/>
      <c r="P9" s="310"/>
    </row>
    <row r="10" spans="1:12" s="212" customFormat="1" ht="34.5" customHeight="1" thickBot="1">
      <c r="A10" s="288"/>
      <c r="B10" s="289"/>
      <c r="C10" s="290"/>
      <c r="D10" s="291" t="s">
        <v>170</v>
      </c>
      <c r="E10" s="369">
        <f>SUM(E8:E9)</f>
        <v>585</v>
      </c>
      <c r="F10" s="369">
        <f>SUM(F8:F9)</f>
        <v>585</v>
      </c>
      <c r="G10" s="369">
        <f>SUM(G8:G9)</f>
        <v>2652</v>
      </c>
      <c r="H10" s="369">
        <f>SUM(H8:H9)</f>
        <v>2652</v>
      </c>
      <c r="I10" s="369">
        <f>SUM(I9:I9)</f>
        <v>127</v>
      </c>
      <c r="J10" s="369">
        <f>SUM(J8:J9)</f>
        <v>127</v>
      </c>
      <c r="K10" s="530">
        <v>0.217</v>
      </c>
      <c r="L10" s="370">
        <f>I10/G10</f>
        <v>0.047888386123680245</v>
      </c>
    </row>
    <row r="18" ht="37.5" customHeight="1">
      <c r="L18" s="279"/>
    </row>
  </sheetData>
  <sheetProtection/>
  <mergeCells count="10">
    <mergeCell ref="B5:C6"/>
    <mergeCell ref="D5:D6"/>
    <mergeCell ref="K4:L4"/>
    <mergeCell ref="A3:L3"/>
    <mergeCell ref="A2:L2"/>
    <mergeCell ref="E5:F5"/>
    <mergeCell ref="G5:H5"/>
    <mergeCell ref="I5:J5"/>
    <mergeCell ref="K5:L5"/>
    <mergeCell ref="A5:A6"/>
  </mergeCells>
  <printOptions horizontalCentered="1"/>
  <pageMargins left="0.5118110236220472" right="0.4330708661417323" top="0.7086614173228347" bottom="0.2755905511811024" header="0.7086614173228347" footer="0.1968503937007874"/>
  <pageSetup firstPageNumber="62" useFirstPageNumber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Florys</dc:creator>
  <cp:keywords/>
  <dc:description/>
  <cp:lastModifiedBy>Katarzyna Makar</cp:lastModifiedBy>
  <cp:lastPrinted>2018-05-19T10:18:41Z</cp:lastPrinted>
  <dcterms:created xsi:type="dcterms:W3CDTF">2004-05-06T09:40:56Z</dcterms:created>
  <dcterms:modified xsi:type="dcterms:W3CDTF">2018-05-19T10:19:39Z</dcterms:modified>
  <cp:category/>
  <cp:version/>
  <cp:contentType/>
  <cp:contentStatus/>
</cp:coreProperties>
</file>