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en_skoroszyt" defaultThemeVersion="166925"/>
  <mc:AlternateContent xmlns:mc="http://schemas.openxmlformats.org/markup-compatibility/2006">
    <mc:Choice Requires="x15">
      <x15ac:absPath xmlns:x15ac="http://schemas.microsoft.com/office/spreadsheetml/2010/11/ac" url="C:\Users\dpolitowski\Desktop\shit\"/>
    </mc:Choice>
  </mc:AlternateContent>
  <xr:revisionPtr revIDLastSave="0" documentId="13_ncr:1_{D0748AF7-5A56-4F95-AE52-2675AF58BDCE}" xr6:coauthVersionLast="47" xr6:coauthVersionMax="47" xr10:uidLastSave="{00000000-0000-0000-0000-000000000000}"/>
  <workbookProtection workbookAlgorithmName="SHA-512" workbookHashValue="XIzvG4rgGPtWEuzbKfCXNdjAniqXak5ylvTDOsgLy2vQsxHuq39sSjqiokEScZgJMHql1eh0s9UG7LBpIcpTMw==" workbookSaltValue="lSYCvfMchwz1jE58cXLUJQ==" workbookSpinCount="100000" lockStructure="1"/>
  <bookViews>
    <workbookView xWindow="-120" yWindow="-120" windowWidth="29040" windowHeight="15990" xr2:uid="{0AAF37AF-C709-44EA-AC71-C8BC72C0EB3A}"/>
  </bookViews>
  <sheets>
    <sheet name="WNIOSEK POWIAT" sheetId="1" r:id="rId1"/>
    <sheet name="roboczy" sheetId="2" state="hidden" r:id="rId2"/>
    <sheet name="dane1" sheetId="4" r:id="rId3"/>
    <sheet name="dane2" sheetId="5" r:id="rId4"/>
  </sheets>
  <definedNames>
    <definedName name="_xlnm.Print_Area" localSheetId="0">'WNIOSEK POWIAT'!$A$1:$I$278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5" l="1"/>
  <c r="X3" i="5"/>
  <c r="F3" i="5"/>
  <c r="D3" i="5"/>
  <c r="C3" i="5"/>
  <c r="B3" i="5"/>
  <c r="H3" i="4"/>
  <c r="J3" i="4"/>
  <c r="D3" i="4"/>
  <c r="O203" i="1"/>
  <c r="O204" i="1"/>
  <c r="O205" i="1"/>
  <c r="O206" i="1"/>
  <c r="O207" i="1"/>
  <c r="O208" i="1"/>
  <c r="O209" i="1"/>
  <c r="O210" i="1"/>
  <c r="O211" i="1"/>
  <c r="O202" i="1"/>
  <c r="O187" i="1"/>
  <c r="O188" i="1"/>
  <c r="O189" i="1"/>
  <c r="O190" i="1"/>
  <c r="O191" i="1"/>
  <c r="O192" i="1"/>
  <c r="O193" i="1"/>
  <c r="O194" i="1"/>
  <c r="O195" i="1"/>
  <c r="O186" i="1"/>
  <c r="O91" i="1"/>
  <c r="O92" i="1"/>
  <c r="O93" i="1"/>
  <c r="O94" i="1"/>
  <c r="O95" i="1"/>
  <c r="O96" i="1"/>
  <c r="O97" i="1"/>
  <c r="O98" i="1"/>
  <c r="O99" i="1"/>
  <c r="O90" i="1"/>
  <c r="M187" i="1"/>
  <c r="N187" i="1"/>
  <c r="M188" i="1"/>
  <c r="N188" i="1"/>
  <c r="M189" i="1"/>
  <c r="N189" i="1"/>
  <c r="M190" i="1"/>
  <c r="N190" i="1"/>
  <c r="M191" i="1"/>
  <c r="N191" i="1"/>
  <c r="M192" i="1"/>
  <c r="N192" i="1"/>
  <c r="M193" i="1"/>
  <c r="N193" i="1"/>
  <c r="M194" i="1"/>
  <c r="N194" i="1"/>
  <c r="M195" i="1"/>
  <c r="N195" i="1"/>
  <c r="N186" i="1"/>
  <c r="M186" i="1"/>
  <c r="K203" i="1"/>
  <c r="L203" i="1"/>
  <c r="M203" i="1"/>
  <c r="N203" i="1"/>
  <c r="K204" i="1"/>
  <c r="L204" i="1"/>
  <c r="M204" i="1"/>
  <c r="N204" i="1"/>
  <c r="K205" i="1"/>
  <c r="L205" i="1"/>
  <c r="M205" i="1"/>
  <c r="N205" i="1"/>
  <c r="K206" i="1"/>
  <c r="L206" i="1"/>
  <c r="M206" i="1"/>
  <c r="N206" i="1"/>
  <c r="K207" i="1"/>
  <c r="L207" i="1"/>
  <c r="M207" i="1"/>
  <c r="N207" i="1"/>
  <c r="K208" i="1"/>
  <c r="L208" i="1"/>
  <c r="M208" i="1"/>
  <c r="N208" i="1"/>
  <c r="K209" i="1"/>
  <c r="L209" i="1"/>
  <c r="M209" i="1"/>
  <c r="N209" i="1"/>
  <c r="K210" i="1"/>
  <c r="L210" i="1"/>
  <c r="M210" i="1"/>
  <c r="N210" i="1"/>
  <c r="K211" i="1"/>
  <c r="L211" i="1"/>
  <c r="M211" i="1"/>
  <c r="N211" i="1"/>
  <c r="N202" i="1"/>
  <c r="M202" i="1"/>
  <c r="L202" i="1"/>
  <c r="K202" i="1"/>
  <c r="N179" i="1"/>
  <c r="M179" i="1"/>
  <c r="N178" i="1"/>
  <c r="M178" i="1"/>
  <c r="N177" i="1"/>
  <c r="M177" i="1"/>
  <c r="N176" i="1"/>
  <c r="M176" i="1"/>
  <c r="N175" i="1"/>
  <c r="M175" i="1"/>
  <c r="N174" i="1"/>
  <c r="M174" i="1"/>
  <c r="N173" i="1"/>
  <c r="M173" i="1"/>
  <c r="N172" i="1"/>
  <c r="M172" i="1"/>
  <c r="N171" i="1"/>
  <c r="M171" i="1"/>
  <c r="N170" i="1"/>
  <c r="N180" i="1" s="1"/>
  <c r="M170" i="1"/>
  <c r="N163" i="1"/>
  <c r="M163" i="1"/>
  <c r="N162" i="1"/>
  <c r="M162" i="1"/>
  <c r="N161" i="1"/>
  <c r="M161" i="1"/>
  <c r="N160" i="1"/>
  <c r="M160" i="1"/>
  <c r="N159" i="1"/>
  <c r="M159" i="1"/>
  <c r="N158" i="1"/>
  <c r="M158" i="1"/>
  <c r="N157" i="1"/>
  <c r="M157" i="1"/>
  <c r="N156" i="1"/>
  <c r="M156" i="1"/>
  <c r="N155" i="1"/>
  <c r="M155" i="1"/>
  <c r="N154" i="1"/>
  <c r="M154" i="1"/>
  <c r="M164" i="1" s="1"/>
  <c r="N147" i="1"/>
  <c r="M147" i="1"/>
  <c r="N146" i="1"/>
  <c r="M146" i="1"/>
  <c r="N145" i="1"/>
  <c r="M145" i="1"/>
  <c r="N144" i="1"/>
  <c r="M144" i="1"/>
  <c r="N143" i="1"/>
  <c r="M143" i="1"/>
  <c r="N142" i="1"/>
  <c r="M142" i="1"/>
  <c r="N141" i="1"/>
  <c r="M141" i="1"/>
  <c r="N140" i="1"/>
  <c r="M140" i="1"/>
  <c r="N139" i="1"/>
  <c r="M139" i="1"/>
  <c r="N138" i="1"/>
  <c r="M138" i="1"/>
  <c r="N131" i="1"/>
  <c r="M131" i="1"/>
  <c r="N130" i="1"/>
  <c r="M130" i="1"/>
  <c r="N129" i="1"/>
  <c r="M129" i="1"/>
  <c r="N128" i="1"/>
  <c r="M128" i="1"/>
  <c r="N127" i="1"/>
  <c r="M127" i="1"/>
  <c r="N126" i="1"/>
  <c r="M126" i="1"/>
  <c r="N125" i="1"/>
  <c r="M125" i="1"/>
  <c r="N124" i="1"/>
  <c r="M124" i="1"/>
  <c r="N123" i="1"/>
  <c r="M123" i="1"/>
  <c r="N122" i="1"/>
  <c r="M122" i="1"/>
  <c r="M132" i="1" s="1"/>
  <c r="N115" i="1"/>
  <c r="M115" i="1"/>
  <c r="N114" i="1"/>
  <c r="M114" i="1"/>
  <c r="N113" i="1"/>
  <c r="M113" i="1"/>
  <c r="N112" i="1"/>
  <c r="M112" i="1"/>
  <c r="N111" i="1"/>
  <c r="M111" i="1"/>
  <c r="N110" i="1"/>
  <c r="M110" i="1"/>
  <c r="N109" i="1"/>
  <c r="M109" i="1"/>
  <c r="N108" i="1"/>
  <c r="M108" i="1"/>
  <c r="N107" i="1"/>
  <c r="M107" i="1"/>
  <c r="N106" i="1"/>
  <c r="M106" i="1"/>
  <c r="N99" i="1"/>
  <c r="M99" i="1"/>
  <c r="N98" i="1"/>
  <c r="M98" i="1"/>
  <c r="N97" i="1"/>
  <c r="M97" i="1"/>
  <c r="N96" i="1"/>
  <c r="M96" i="1"/>
  <c r="N95" i="1"/>
  <c r="M95" i="1"/>
  <c r="N94" i="1"/>
  <c r="M94" i="1"/>
  <c r="N93" i="1"/>
  <c r="M93" i="1"/>
  <c r="N92" i="1"/>
  <c r="M92" i="1"/>
  <c r="N91" i="1"/>
  <c r="M91" i="1"/>
  <c r="N90" i="1"/>
  <c r="M90" i="1"/>
  <c r="G91" i="1"/>
  <c r="G92" i="1"/>
  <c r="G93" i="1"/>
  <c r="G94" i="1"/>
  <c r="G95" i="1"/>
  <c r="G96" i="1"/>
  <c r="G97" i="1"/>
  <c r="G98" i="1"/>
  <c r="G99" i="1"/>
  <c r="G90" i="1"/>
  <c r="F179" i="1"/>
  <c r="O179" i="1" s="1"/>
  <c r="F178" i="1"/>
  <c r="O178" i="1" s="1"/>
  <c r="F177" i="1"/>
  <c r="O177" i="1" s="1"/>
  <c r="F176" i="1"/>
  <c r="O176" i="1" s="1"/>
  <c r="F175" i="1"/>
  <c r="O175" i="1" s="1"/>
  <c r="F174" i="1"/>
  <c r="O174" i="1" s="1"/>
  <c r="F173" i="1"/>
  <c r="O173" i="1" s="1"/>
  <c r="F172" i="1"/>
  <c r="O172" i="1" s="1"/>
  <c r="F171" i="1"/>
  <c r="O171" i="1" s="1"/>
  <c r="F170" i="1"/>
  <c r="O170" i="1" s="1"/>
  <c r="F163" i="1"/>
  <c r="O163" i="1" s="1"/>
  <c r="F162" i="1"/>
  <c r="O162" i="1" s="1"/>
  <c r="F161" i="1"/>
  <c r="O161" i="1" s="1"/>
  <c r="F160" i="1"/>
  <c r="O160" i="1" s="1"/>
  <c r="F159" i="1"/>
  <c r="O159" i="1" s="1"/>
  <c r="F158" i="1"/>
  <c r="O158" i="1" s="1"/>
  <c r="F157" i="1"/>
  <c r="O157" i="1" s="1"/>
  <c r="F156" i="1"/>
  <c r="O156" i="1" s="1"/>
  <c r="F155" i="1"/>
  <c r="O155" i="1" s="1"/>
  <c r="F154" i="1"/>
  <c r="O154" i="1" s="1"/>
  <c r="F147" i="1"/>
  <c r="O147" i="1" s="1"/>
  <c r="F146" i="1"/>
  <c r="O146" i="1" s="1"/>
  <c r="F145" i="1"/>
  <c r="O145" i="1" s="1"/>
  <c r="F144" i="1"/>
  <c r="O144" i="1" s="1"/>
  <c r="F143" i="1"/>
  <c r="O143" i="1" s="1"/>
  <c r="F142" i="1"/>
  <c r="O142" i="1" s="1"/>
  <c r="F141" i="1"/>
  <c r="O141" i="1" s="1"/>
  <c r="F140" i="1"/>
  <c r="O140" i="1" s="1"/>
  <c r="F139" i="1"/>
  <c r="O139" i="1" s="1"/>
  <c r="F138" i="1"/>
  <c r="O138" i="1" s="1"/>
  <c r="F131" i="1"/>
  <c r="O131" i="1" s="1"/>
  <c r="F130" i="1"/>
  <c r="O130" i="1" s="1"/>
  <c r="F129" i="1"/>
  <c r="O129" i="1" s="1"/>
  <c r="F128" i="1"/>
  <c r="O128" i="1" s="1"/>
  <c r="F127" i="1"/>
  <c r="O127" i="1" s="1"/>
  <c r="F126" i="1"/>
  <c r="O126" i="1" s="1"/>
  <c r="F125" i="1"/>
  <c r="O125" i="1" s="1"/>
  <c r="F124" i="1"/>
  <c r="O124" i="1" s="1"/>
  <c r="F123" i="1"/>
  <c r="O123" i="1" s="1"/>
  <c r="F122" i="1"/>
  <c r="O122" i="1" s="1"/>
  <c r="F115" i="1"/>
  <c r="O115" i="1" s="1"/>
  <c r="F114" i="1"/>
  <c r="O114" i="1" s="1"/>
  <c r="F113" i="1"/>
  <c r="O113" i="1" s="1"/>
  <c r="F112" i="1"/>
  <c r="O112" i="1" s="1"/>
  <c r="F111" i="1"/>
  <c r="O111" i="1" s="1"/>
  <c r="F110" i="1"/>
  <c r="O110" i="1" s="1"/>
  <c r="F109" i="1"/>
  <c r="O109" i="1" s="1"/>
  <c r="F108" i="1"/>
  <c r="O108" i="1" s="1"/>
  <c r="F107" i="1"/>
  <c r="O107" i="1" s="1"/>
  <c r="F106" i="1"/>
  <c r="O106" i="1" s="1"/>
  <c r="N164" i="1" l="1"/>
  <c r="N132" i="1"/>
  <c r="M148" i="1"/>
  <c r="M180" i="1"/>
  <c r="N148" i="1"/>
  <c r="M116" i="1"/>
  <c r="N116" i="1"/>
  <c r="M100" i="1"/>
  <c r="N100" i="1"/>
  <c r="N196" i="1"/>
  <c r="M196" i="1"/>
  <c r="L212" i="1"/>
  <c r="K212" i="1"/>
  <c r="N212" i="1"/>
  <c r="M212" i="1"/>
  <c r="E196" i="1"/>
  <c r="G3" i="4"/>
  <c r="I3" i="4"/>
  <c r="L3" i="4"/>
  <c r="M3" i="4"/>
  <c r="Y3" i="5" l="1"/>
  <c r="AE3" i="5"/>
  <c r="AD3" i="5"/>
  <c r="AC3" i="5"/>
  <c r="AB3" i="5"/>
  <c r="AA3" i="5"/>
  <c r="V3" i="5" l="1"/>
  <c r="T3" i="5"/>
  <c r="P133" i="1" l="1"/>
  <c r="P132" i="1"/>
  <c r="G132" i="1"/>
  <c r="P121" i="1"/>
  <c r="U179" i="1"/>
  <c r="W179" i="1" s="1"/>
  <c r="U178" i="1"/>
  <c r="W178" i="1" s="1"/>
  <c r="U177" i="1"/>
  <c r="W177" i="1" s="1"/>
  <c r="U176" i="1"/>
  <c r="W176" i="1" s="1"/>
  <c r="U175" i="1"/>
  <c r="W175" i="1" s="1"/>
  <c r="U174" i="1"/>
  <c r="W174" i="1" s="1"/>
  <c r="U173" i="1"/>
  <c r="W173" i="1" s="1"/>
  <c r="U172" i="1"/>
  <c r="W172" i="1" s="1"/>
  <c r="U171" i="1"/>
  <c r="W171" i="1" s="1"/>
  <c r="U170" i="1"/>
  <c r="W170" i="1" s="1"/>
  <c r="U163" i="1"/>
  <c r="W163" i="1" s="1"/>
  <c r="U162" i="1"/>
  <c r="W162" i="1" s="1"/>
  <c r="U161" i="1"/>
  <c r="W161" i="1" s="1"/>
  <c r="U160" i="1"/>
  <c r="W160" i="1" s="1"/>
  <c r="U159" i="1"/>
  <c r="W159" i="1" s="1"/>
  <c r="U158" i="1"/>
  <c r="W158" i="1" s="1"/>
  <c r="U157" i="1"/>
  <c r="W157" i="1" s="1"/>
  <c r="U156" i="1"/>
  <c r="W156" i="1" s="1"/>
  <c r="U155" i="1"/>
  <c r="W155" i="1" s="1"/>
  <c r="U154" i="1"/>
  <c r="W154" i="1" s="1"/>
  <c r="U147" i="1"/>
  <c r="W147" i="1" s="1"/>
  <c r="U146" i="1"/>
  <c r="W146" i="1" s="1"/>
  <c r="U145" i="1"/>
  <c r="W145" i="1" s="1"/>
  <c r="U144" i="1"/>
  <c r="W144" i="1" s="1"/>
  <c r="U143" i="1"/>
  <c r="W143" i="1" s="1"/>
  <c r="U142" i="1"/>
  <c r="W142" i="1" s="1"/>
  <c r="U141" i="1"/>
  <c r="W141" i="1" s="1"/>
  <c r="U140" i="1"/>
  <c r="W140" i="1" s="1"/>
  <c r="U139" i="1"/>
  <c r="W139" i="1" s="1"/>
  <c r="U138" i="1"/>
  <c r="W138" i="1" s="1"/>
  <c r="U115" i="1"/>
  <c r="W115" i="1" s="1"/>
  <c r="U114" i="1"/>
  <c r="W114" i="1" s="1"/>
  <c r="U113" i="1"/>
  <c r="W113" i="1" s="1"/>
  <c r="U112" i="1"/>
  <c r="W112" i="1" s="1"/>
  <c r="U111" i="1"/>
  <c r="W111" i="1" s="1"/>
  <c r="U110" i="1"/>
  <c r="W110" i="1" s="1"/>
  <c r="U109" i="1"/>
  <c r="W109" i="1" s="1"/>
  <c r="U108" i="1"/>
  <c r="W108" i="1" s="1"/>
  <c r="U107" i="1"/>
  <c r="W107" i="1" s="1"/>
  <c r="U106" i="1"/>
  <c r="W106" i="1" s="1"/>
  <c r="U91" i="1"/>
  <c r="W91" i="1" s="1"/>
  <c r="U92" i="1"/>
  <c r="W92" i="1" s="1"/>
  <c r="U93" i="1"/>
  <c r="W93" i="1" s="1"/>
  <c r="U94" i="1"/>
  <c r="W94" i="1" s="1"/>
  <c r="U95" i="1"/>
  <c r="W95" i="1" s="1"/>
  <c r="U96" i="1"/>
  <c r="W96" i="1" s="1"/>
  <c r="U97" i="1"/>
  <c r="W97" i="1" s="1"/>
  <c r="U98" i="1"/>
  <c r="W98" i="1" s="1"/>
  <c r="U99" i="1"/>
  <c r="W99" i="1" s="1"/>
  <c r="U90" i="1"/>
  <c r="W90" i="1" s="1"/>
  <c r="W116" i="1" l="1"/>
  <c r="W180" i="1"/>
  <c r="P123" i="1"/>
  <c r="U123" i="1"/>
  <c r="W123" i="1" s="1"/>
  <c r="P129" i="1"/>
  <c r="U129" i="1"/>
  <c r="W129" i="1" s="1"/>
  <c r="P124" i="1"/>
  <c r="U124" i="1"/>
  <c r="W124" i="1" s="1"/>
  <c r="P130" i="1"/>
  <c r="U130" i="1"/>
  <c r="W130" i="1" s="1"/>
  <c r="W100" i="1"/>
  <c r="W164" i="1"/>
  <c r="P125" i="1"/>
  <c r="U125" i="1"/>
  <c r="W125" i="1" s="1"/>
  <c r="P131" i="1"/>
  <c r="U131" i="1"/>
  <c r="W131" i="1" s="1"/>
  <c r="P126" i="1"/>
  <c r="U126" i="1"/>
  <c r="W126" i="1" s="1"/>
  <c r="W148" i="1"/>
  <c r="P127" i="1"/>
  <c r="U127" i="1"/>
  <c r="W127" i="1" s="1"/>
  <c r="P122" i="1"/>
  <c r="U122" i="1"/>
  <c r="W122" i="1" s="1"/>
  <c r="P128" i="1"/>
  <c r="U128" i="1"/>
  <c r="W128" i="1" s="1"/>
  <c r="K3" i="5"/>
  <c r="J3" i="5"/>
  <c r="W132" i="1" l="1"/>
  <c r="W89" i="1" s="1"/>
  <c r="B3" i="4" s="1"/>
  <c r="E212" i="1"/>
  <c r="P168" i="1"/>
  <c r="G180" i="1"/>
  <c r="G164" i="1"/>
  <c r="G148" i="1"/>
  <c r="G116" i="1"/>
  <c r="H100" i="1"/>
  <c r="G3" i="5" s="1"/>
  <c r="L85" i="1" l="1"/>
  <c r="W3" i="5"/>
  <c r="U3" i="5"/>
  <c r="R3" i="5"/>
  <c r="S3" i="5"/>
  <c r="P3" i="5"/>
  <c r="I3" i="5"/>
  <c r="O3" i="5"/>
  <c r="N3" i="5"/>
  <c r="Q3" i="5"/>
  <c r="M3" i="5"/>
  <c r="L3" i="5"/>
  <c r="H3" i="5"/>
  <c r="E85" i="1" l="1"/>
  <c r="E3" i="5" l="1"/>
  <c r="K3" i="4"/>
  <c r="M85" i="1"/>
  <c r="C3" i="4" s="1"/>
  <c r="P152" i="1"/>
  <c r="P180" i="1"/>
  <c r="P172" i="1"/>
  <c r="P171" i="1"/>
  <c r="P170" i="1"/>
  <c r="P169" i="1"/>
  <c r="P167" i="1"/>
  <c r="P166" i="1"/>
  <c r="P165" i="1"/>
  <c r="P164" i="1"/>
  <c r="P163" i="1"/>
  <c r="P162" i="1"/>
  <c r="P161" i="1"/>
  <c r="P160" i="1"/>
  <c r="P151" i="1"/>
  <c r="P148" i="1"/>
  <c r="P147" i="1"/>
  <c r="P146" i="1"/>
  <c r="P145" i="1"/>
  <c r="P144" i="1"/>
  <c r="P143" i="1"/>
  <c r="P142" i="1"/>
  <c r="P141" i="1"/>
  <c r="P140" i="1"/>
  <c r="P139" i="1"/>
  <c r="B69" i="1" l="1"/>
  <c r="F57" i="1"/>
  <c r="E57" i="1"/>
  <c r="E58" i="1" l="1"/>
  <c r="A30" i="1" s="1"/>
  <c r="C30" i="1"/>
  <c r="N3" i="4" s="1"/>
  <c r="O3" i="4" l="1"/>
  <c r="W3" i="4" s="1"/>
  <c r="P3" i="4"/>
  <c r="AF3" i="5"/>
  <c r="AG3" i="5" l="1"/>
  <c r="AJ3" i="5" s="1"/>
  <c r="AH3" i="5" l="1"/>
  <c r="P90" i="1"/>
  <c r="P94" i="1"/>
  <c r="P96" i="1"/>
  <c r="P93" i="1"/>
  <c r="P98" i="1"/>
  <c r="P92" i="1"/>
  <c r="P95" i="1"/>
  <c r="P97" i="1"/>
  <c r="P99" i="1"/>
  <c r="P91" i="1"/>
</calcChain>
</file>

<file path=xl/sharedStrings.xml><?xml version="1.0" encoding="utf-8"?>
<sst xmlns="http://schemas.openxmlformats.org/spreadsheetml/2006/main" count="598" uniqueCount="502">
  <si>
    <t>L.p.</t>
  </si>
  <si>
    <t>SUMA:</t>
  </si>
  <si>
    <t>km</t>
  </si>
  <si>
    <t>klasa drogi</t>
  </si>
  <si>
    <t>D</t>
  </si>
  <si>
    <t>L</t>
  </si>
  <si>
    <t>Z</t>
  </si>
  <si>
    <t>G</t>
  </si>
  <si>
    <t>2x2</t>
  </si>
  <si>
    <t>1x2</t>
  </si>
  <si>
    <t>droga dla rowerów</t>
  </si>
  <si>
    <t>kolektor kanalizacji deszczowej</t>
  </si>
  <si>
    <t>rów/rowy</t>
  </si>
  <si>
    <t>brak</t>
  </si>
  <si>
    <t>miejscowość i data</t>
  </si>
  <si>
    <t>Nazwa wnioskodawcy, adres</t>
  </si>
  <si>
    <t>Imię nazwisko i nr telefonu osoby wyznaczonej do kontaktu</t>
  </si>
  <si>
    <t>Adres email osoby wyznaczonej do kontaktu</t>
  </si>
  <si>
    <t>WNIOSEK O DOFINANSOWANIE Z RZĄDOWEGO FUNDUSZU ROZWOJU DRÓG</t>
  </si>
  <si>
    <t>Powiat</t>
  </si>
  <si>
    <t>TERC</t>
  </si>
  <si>
    <t>Lp.</t>
  </si>
  <si>
    <t>od</t>
  </si>
  <si>
    <t>do</t>
  </si>
  <si>
    <t>RAZEM KOSZTY:</t>
  </si>
  <si>
    <t>zł</t>
  </si>
  <si>
    <t>Termin (w formacie MM.RRR)</t>
  </si>
  <si>
    <t xml:space="preserve"> </t>
  </si>
  <si>
    <t>chodzieski</t>
  </si>
  <si>
    <t>czarnkowsko-trzcianecki</t>
  </si>
  <si>
    <t>gnieźnieński</t>
  </si>
  <si>
    <t>gostyński</t>
  </si>
  <si>
    <t>grodziski</t>
  </si>
  <si>
    <t>jarociński</t>
  </si>
  <si>
    <t>kaliski</t>
  </si>
  <si>
    <t>kępiński</t>
  </si>
  <si>
    <t>kolski</t>
  </si>
  <si>
    <t>koniński</t>
  </si>
  <si>
    <t>kościański</t>
  </si>
  <si>
    <t>krotoszyński</t>
  </si>
  <si>
    <t>leszczyński</t>
  </si>
  <si>
    <t>międzychodzki</t>
  </si>
  <si>
    <t>nowotomyski</t>
  </si>
  <si>
    <t>obornicki</t>
  </si>
  <si>
    <t>ostrowski</t>
  </si>
  <si>
    <t>ostrzeszowski</t>
  </si>
  <si>
    <t>pilski</t>
  </si>
  <si>
    <t>pleszewski</t>
  </si>
  <si>
    <t>poznański</t>
  </si>
  <si>
    <t>rawicki</t>
  </si>
  <si>
    <t>słupecki</t>
  </si>
  <si>
    <t>szamotulski</t>
  </si>
  <si>
    <t>średzki</t>
  </si>
  <si>
    <t>śremski</t>
  </si>
  <si>
    <t>turecki</t>
  </si>
  <si>
    <t>wągrowiecki</t>
  </si>
  <si>
    <t>wolsztyński</t>
  </si>
  <si>
    <t>wrzesiński</t>
  </si>
  <si>
    <t>złotowski</t>
  </si>
  <si>
    <t>M. Kalisz</t>
  </si>
  <si>
    <t>M. Konin</t>
  </si>
  <si>
    <t>M. Leszno</t>
  </si>
  <si>
    <t>Babiak (wiejska)</t>
  </si>
  <si>
    <t>Baranów (wiejska)</t>
  </si>
  <si>
    <t>Białośliwie (wiejska)</t>
  </si>
  <si>
    <t>Blizanów (wiejska)</t>
  </si>
  <si>
    <t>Bojanowo (miejsko-wiejska)</t>
  </si>
  <si>
    <t>Borek Wielkopolski (miejsko-wiejska)</t>
  </si>
  <si>
    <t>Bralin (wiejska)</t>
  </si>
  <si>
    <t>Brodnica (wiejska)</t>
  </si>
  <si>
    <t>Brudzew (wiejska)</t>
  </si>
  <si>
    <t>Brzeziny (wiejska)</t>
  </si>
  <si>
    <t>Buk (miejsko-wiejska)</t>
  </si>
  <si>
    <t>Ceków-Kolonia (wiejska)</t>
  </si>
  <si>
    <t>Chocz (miejsko-wiejska)</t>
  </si>
  <si>
    <t>Chodów (wiejska)</t>
  </si>
  <si>
    <t>Chodzież (miejska)</t>
  </si>
  <si>
    <t>Chodzież (wiejska)</t>
  </si>
  <si>
    <t>Chrzypsko Wielkie (wiejska)</t>
  </si>
  <si>
    <t>Czajków (wiejska)</t>
  </si>
  <si>
    <t>Czarnków (miejska)</t>
  </si>
  <si>
    <t>Czarnków (wiejska)</t>
  </si>
  <si>
    <t>Czempiń (miejsko-wiejska)</t>
  </si>
  <si>
    <t>Czermin (wiejska)</t>
  </si>
  <si>
    <t>Czerniejewo (miejsko-wiejska)</t>
  </si>
  <si>
    <t>Czerwonak (wiejska)</t>
  </si>
  <si>
    <t>Damasławek (wiejska)</t>
  </si>
  <si>
    <t>Dąbie (miejsko-wiejska)</t>
  </si>
  <si>
    <t>Dobra (miejsko-wiejska)</t>
  </si>
  <si>
    <t>Dobrzyca (miejsko-wiejska)</t>
  </si>
  <si>
    <t>Dolsk (miejsko-wiejska)</t>
  </si>
  <si>
    <t>Dominowo (wiejska)</t>
  </si>
  <si>
    <t>Dopiewo (wiejska)</t>
  </si>
  <si>
    <t>Doruchów (wiejska)</t>
  </si>
  <si>
    <t>Drawsko (wiejska)</t>
  </si>
  <si>
    <t>Duszniki (wiejska)</t>
  </si>
  <si>
    <t>Gizałki (wiejska)</t>
  </si>
  <si>
    <t>Gniezno (miejska)</t>
  </si>
  <si>
    <t>Gniezno (wiejska)</t>
  </si>
  <si>
    <t>Godziesze Wielkie (wiejska)</t>
  </si>
  <si>
    <t>Golina (miejsko-wiejska)</t>
  </si>
  <si>
    <t>Gołańcz (miejsko-wiejska)</t>
  </si>
  <si>
    <t>Gołuchów (wiejska)</t>
  </si>
  <si>
    <t>Gostyń (miejsko-wiejska)</t>
  </si>
  <si>
    <t>Grabów nad Prosną (miejsko-wiejska)</t>
  </si>
  <si>
    <t>Granowo (wiejska)</t>
  </si>
  <si>
    <t>Grodziec (wiejska)</t>
  </si>
  <si>
    <t>Grodzisk Wielkopolski (miejsko-wiejska)</t>
  </si>
  <si>
    <t>Grzegorzew (wiejska)</t>
  </si>
  <si>
    <t>Jaraczewo (miejsko-wiejska)</t>
  </si>
  <si>
    <t>Jarocin (miejsko-wiejska)</t>
  </si>
  <si>
    <t>Jastrowie (miejsko-wiejska)</t>
  </si>
  <si>
    <t>Jutrosin (miejsko-wiejska)</t>
  </si>
  <si>
    <t>Kaczory (wiejska)</t>
  </si>
  <si>
    <t>M. Kalisz (miejska)</t>
  </si>
  <si>
    <t>Kamieniec (wiejska)</t>
  </si>
  <si>
    <t>Kawęczyn (wiejska)</t>
  </si>
  <si>
    <t>Kazimierz Biskupi (wiejska)</t>
  </si>
  <si>
    <t>Kaźmierz (wiejska)</t>
  </si>
  <si>
    <t>Kępno (miejsko-wiejska)</t>
  </si>
  <si>
    <t>Kiszkowo (wiejska)</t>
  </si>
  <si>
    <t>Kleczew (miejsko-wiejska)</t>
  </si>
  <si>
    <t>Kleszczewo (wiejska)</t>
  </si>
  <si>
    <t>Kłecko (miejsko-wiejska)</t>
  </si>
  <si>
    <t>Kłodawa (miejsko-wiejska)</t>
  </si>
  <si>
    <t>Kobyla Góra (wiejska)</t>
  </si>
  <si>
    <t>Kobylin (miejsko-wiejska)</t>
  </si>
  <si>
    <t>Kołaczkowo (wiejska)</t>
  </si>
  <si>
    <t>Koło (miejska)</t>
  </si>
  <si>
    <t>Koło (wiejska)</t>
  </si>
  <si>
    <t>Komorniki (wiejska)</t>
  </si>
  <si>
    <t>M. Konin (miejska)</t>
  </si>
  <si>
    <t>Kostrzyn (miejsko-wiejska)</t>
  </si>
  <si>
    <t>Kościan (miejska)</t>
  </si>
  <si>
    <t>Kościan (wiejska)</t>
  </si>
  <si>
    <t>Kościelec (wiejska)</t>
  </si>
  <si>
    <t>Kotlin (wiejska)</t>
  </si>
  <si>
    <t>Koźmin Wielkopolski (miejsko-wiejska)</t>
  </si>
  <si>
    <t>Koźminek (wiejska)</t>
  </si>
  <si>
    <t>Kórnik (miejsko-wiejska)</t>
  </si>
  <si>
    <t>Krajenka (miejsko-wiejska)</t>
  </si>
  <si>
    <t>Kramsk (wiejska)</t>
  </si>
  <si>
    <t>Kraszewice (wiejska)</t>
  </si>
  <si>
    <t>Krobia (miejsko-wiejska)</t>
  </si>
  <si>
    <t>Krotoszyn (miejsko-wiejska)</t>
  </si>
  <si>
    <t>Krzemieniewo (wiejska)</t>
  </si>
  <si>
    <t>Krzykosy (wiejska)</t>
  </si>
  <si>
    <t>Krzymów (wiejska)</t>
  </si>
  <si>
    <t>Krzywiń (miejsko-wiejska)</t>
  </si>
  <si>
    <t>Krzyż Wielkopolski (miejsko-wiejska)</t>
  </si>
  <si>
    <t>Książ Wielkopolski (miejsko-wiejska)</t>
  </si>
  <si>
    <t>Kuślin (wiejska)</t>
  </si>
  <si>
    <t>Kwilcz (wiejska)</t>
  </si>
  <si>
    <t>Lądek (wiejska)</t>
  </si>
  <si>
    <t>M. Leszno (miejska)</t>
  </si>
  <si>
    <t>Lipka (wiejska)</t>
  </si>
  <si>
    <t>Lipno (wiejska)</t>
  </si>
  <si>
    <t>Lisków (wiejska)</t>
  </si>
  <si>
    <t>Lubasz (wiejska)</t>
  </si>
  <si>
    <t>Luboń (miejska)</t>
  </si>
  <si>
    <t>Lwówek (miejsko-wiejska)</t>
  </si>
  <si>
    <t>Łęka Opatowska (wiejska)</t>
  </si>
  <si>
    <t>Łobżenica (miejsko-wiejska)</t>
  </si>
  <si>
    <t>Łubowo (wiejska)</t>
  </si>
  <si>
    <t>Malanów (wiejska)</t>
  </si>
  <si>
    <t>Margonin (miejsko-wiejska)</t>
  </si>
  <si>
    <t>Miasteczko Krajeńskie (wiejska)</t>
  </si>
  <si>
    <t>Miedzichowo (wiejska)</t>
  </si>
  <si>
    <t>Miejska Górka (miejsko-wiejska)</t>
  </si>
  <si>
    <t>Mieleszyn (wiejska)</t>
  </si>
  <si>
    <t>Mieścisko (wiejska)</t>
  </si>
  <si>
    <t>Międzychód (miejsko-wiejska)</t>
  </si>
  <si>
    <t>Mikstat (miejsko-wiejska)</t>
  </si>
  <si>
    <t>Miłosław (miejsko-wiejska)</t>
  </si>
  <si>
    <t>Mosina (miejsko-wiejska)</t>
  </si>
  <si>
    <t>Murowana Goślina (miejsko-wiejska)</t>
  </si>
  <si>
    <t>Mycielin (wiejska)</t>
  </si>
  <si>
    <t>Nekla (miejsko-wiejska)</t>
  </si>
  <si>
    <t>Niechanowo (wiejska)</t>
  </si>
  <si>
    <t>Nowe Miasto nad Wartą (wiejska)</t>
  </si>
  <si>
    <t>Nowe Skalmierzyce (miejsko-wiejska)</t>
  </si>
  <si>
    <t>Nowy Tomyśl (miejsko-wiejska)</t>
  </si>
  <si>
    <t>Oborniki (miejsko-wiejska)</t>
  </si>
  <si>
    <t>Obrzycko (miejska)</t>
  </si>
  <si>
    <t>Obrzycko (wiejska)</t>
  </si>
  <si>
    <t>Odolanów (miejsko-wiejska)</t>
  </si>
  <si>
    <t>Okonek (miejsko-wiejska)</t>
  </si>
  <si>
    <t>Olszówka (wiejska)</t>
  </si>
  <si>
    <t>Opalenica (miejsko-wiejska)</t>
  </si>
  <si>
    <t>Opatówek (miejsko-wiejska)</t>
  </si>
  <si>
    <t>Orchowo (wiejska)</t>
  </si>
  <si>
    <t>Osieczna (miejsko-wiejska)</t>
  </si>
  <si>
    <t>Osiek Mały (wiejska)</t>
  </si>
  <si>
    <t>Ostroróg (miejsko-wiejska)</t>
  </si>
  <si>
    <t>Ostrowite (wiejska)</t>
  </si>
  <si>
    <t>Ostrów Wielkopolski (miejska)</t>
  </si>
  <si>
    <t>Ostrów Wielkopolski (wiejska)</t>
  </si>
  <si>
    <t>Ostrzeszów (miejsko-wiejska)</t>
  </si>
  <si>
    <t>Pakosław (wiejska)</t>
  </si>
  <si>
    <t>Perzów (wiejska)</t>
  </si>
  <si>
    <t>Pępowo (wiejska)</t>
  </si>
  <si>
    <t>Piaski (wiejska)</t>
  </si>
  <si>
    <t>Piła (miejska)</t>
  </si>
  <si>
    <t>Pleszew (miejsko-wiejska)</t>
  </si>
  <si>
    <t>Pniewy (miejsko-wiejska)</t>
  </si>
  <si>
    <t>Pobiedziska (miejsko-wiejska)</t>
  </si>
  <si>
    <t>Pogorzela (miejsko-wiejska)</t>
  </si>
  <si>
    <t>Połajewo (wiejska)</t>
  </si>
  <si>
    <t>Poniec (miejsko-wiejska)</t>
  </si>
  <si>
    <t>Powidz (wiejska)</t>
  </si>
  <si>
    <t>M. Poznań (miejska)</t>
  </si>
  <si>
    <t>Przedecz (miejsko-wiejska)</t>
  </si>
  <si>
    <t>Przemęt (wiejska)</t>
  </si>
  <si>
    <t>Przygodzice (wiejska)</t>
  </si>
  <si>
    <t>Przykona (wiejska)</t>
  </si>
  <si>
    <t>Puszczykowo (miejska)</t>
  </si>
  <si>
    <t>Pyzdry (miejsko-wiejska)</t>
  </si>
  <si>
    <t>Rakoniewice (miejsko-wiejska)</t>
  </si>
  <si>
    <t>Raszków (miejsko-wiejska)</t>
  </si>
  <si>
    <t>Rawicz (miejsko-wiejska)</t>
  </si>
  <si>
    <t>Rogoźno (miejsko-wiejska)</t>
  </si>
  <si>
    <t>Rokietnica (wiejska)</t>
  </si>
  <si>
    <t>Rozdrażew (wiejska)</t>
  </si>
  <si>
    <t>Rychtal (wiejska)</t>
  </si>
  <si>
    <t>Rychwał (miejsko-wiejska)</t>
  </si>
  <si>
    <t>Ryczywół (wiejska)</t>
  </si>
  <si>
    <t>Rydzyna (miejsko-wiejska)</t>
  </si>
  <si>
    <t>Rzgów (wiejska)</t>
  </si>
  <si>
    <t>Siedlec (wiejska)</t>
  </si>
  <si>
    <t>Sieraków (miejsko-wiejska)</t>
  </si>
  <si>
    <t>Sieroszewice (wiejska)</t>
  </si>
  <si>
    <t>Skoki (miejsko-wiejska)</t>
  </si>
  <si>
    <t>Skulsk (wiejska)</t>
  </si>
  <si>
    <t>Słupca (miejska)</t>
  </si>
  <si>
    <t>Słupca (wiejska)</t>
  </si>
  <si>
    <t>Sompolno (miejsko-wiejska)</t>
  </si>
  <si>
    <t>Sośnie (wiejska)</t>
  </si>
  <si>
    <t>Stare Miasto (wiejska)</t>
  </si>
  <si>
    <t>Stawiszyn (miejsko-wiejska)</t>
  </si>
  <si>
    <t>Stęszew (miejsko-wiejska)</t>
  </si>
  <si>
    <t>Strzałkowo (wiejska)</t>
  </si>
  <si>
    <t>Suchy Las (wiejska)</t>
  </si>
  <si>
    <t>Sulmierzyce (miejska)</t>
  </si>
  <si>
    <t>Swarzędz (miejsko-wiejska)</t>
  </si>
  <si>
    <t>Szamocin (miejsko-wiejska)</t>
  </si>
  <si>
    <t>Szamotuły (miejsko-wiejska)</t>
  </si>
  <si>
    <t>Szczytniki (wiejska)</t>
  </si>
  <si>
    <t>Szydłowo (wiejska)</t>
  </si>
  <si>
    <t>Ślesin (miejsko-wiejska)</t>
  </si>
  <si>
    <t>Śmigiel (miejsko-wiejska)</t>
  </si>
  <si>
    <t>Śrem (miejsko-wiejska)</t>
  </si>
  <si>
    <t>Środa Wielkopolska (miejsko-wiejska)</t>
  </si>
  <si>
    <t>Święciechowa (wiejska)</t>
  </si>
  <si>
    <t>Tarnowo Podgórne (wiejska)</t>
  </si>
  <si>
    <t>Tarnówka (wiejska)</t>
  </si>
  <si>
    <t>Trzcianka (miejsko-wiejska)</t>
  </si>
  <si>
    <t>Trzcinica (wiejska)</t>
  </si>
  <si>
    <t>Trzemeszno (miejsko-wiejska)</t>
  </si>
  <si>
    <t>Tuliszków (miejsko-wiejska)</t>
  </si>
  <si>
    <t>Turek (miejska)</t>
  </si>
  <si>
    <t>Turek (wiejska)</t>
  </si>
  <si>
    <t>Ujście (miejsko-wiejska)</t>
  </si>
  <si>
    <t>Wapno (wiejska)</t>
  </si>
  <si>
    <t>Wągrowiec (miejska)</t>
  </si>
  <si>
    <t>Wągrowiec (wiejska)</t>
  </si>
  <si>
    <t>Wieleń (miejsko-wiejska)</t>
  </si>
  <si>
    <t>Wielichowo (miejsko-wiejska)</t>
  </si>
  <si>
    <t>Wierzbinek (wiejska)</t>
  </si>
  <si>
    <t>Wijewo (wiejska)</t>
  </si>
  <si>
    <t>Wilczyn (wiejska)</t>
  </si>
  <si>
    <t>Witkowo (miejsko-wiejska)</t>
  </si>
  <si>
    <t>Władysławów (wiejska)</t>
  </si>
  <si>
    <t>Włoszakowice (wiejska)</t>
  </si>
  <si>
    <t>Wolsztyn (miejsko-wiejska)</t>
  </si>
  <si>
    <t>Wronki (miejsko-wiejska)</t>
  </si>
  <si>
    <t>Września (miejsko-wiejska)</t>
  </si>
  <si>
    <t>Wyrzysk (miejsko-wiejska)</t>
  </si>
  <si>
    <t>Wysoka (miejsko-wiejska)</t>
  </si>
  <si>
    <t>Zagórów (miejsko-wiejska)</t>
  </si>
  <si>
    <t>Zakrzewo (wiejska)</t>
  </si>
  <si>
    <t>Zaniemyśl (wiejska)</t>
  </si>
  <si>
    <t>Zbąszyń (miejsko-wiejska)</t>
  </si>
  <si>
    <t>Zduny (miejsko-wiejska)</t>
  </si>
  <si>
    <t>Złotów (miejska)</t>
  </si>
  <si>
    <t>Złotów (wiejska)</t>
  </si>
  <si>
    <t>Żelazków (wiejska)</t>
  </si>
  <si>
    <t>Żerków (miejsko-wiejska</t>
  </si>
  <si>
    <t>gmina miejska</t>
  </si>
  <si>
    <t>gmina miejsko-wiejska</t>
  </si>
  <si>
    <t>gmina wiejska</t>
  </si>
  <si>
    <t>jednoroczne</t>
  </si>
  <si>
    <t>wieloletnie</t>
  </si>
  <si>
    <t>Wnioskodawca oświadcza, że: (wybrać właściwe)</t>
  </si>
  <si>
    <t>zadanie obejmuje wyłącznie drogi publiczne, które zostały zaliczone do kategorii dróg powiatowych lub gminnych;</t>
  </si>
  <si>
    <t>zadanie obejmuje budowę nowych dróg lub rozbudowę/przebudowę dróg wewnętrznych, które zostaną następnie zaliczone do odpowiedniej kategorii dróg publicznych w trybie określonym przepisami ustawy z dnia 21 marca 1985 r. o drogach publicznych;</t>
  </si>
  <si>
    <t>Jednocześnie oświadcza, że:</t>
  </si>
  <si>
    <t>Pouczenie:</t>
  </si>
  <si>
    <t>projektowane - dotychczas nieistniejące (w całości lub w części)</t>
  </si>
  <si>
    <t>Zadanie nowe/kontynuowane/wieloletnie [N/K/W]</t>
  </si>
  <si>
    <t>Jednostka Samorządu Terytorialnego</t>
  </si>
  <si>
    <t>Nazwa zadania</t>
  </si>
  <si>
    <t>N</t>
  </si>
  <si>
    <t>oświetlenie</t>
  </si>
  <si>
    <t>istniejące (wszystkie elementy)</t>
  </si>
  <si>
    <t>rampy krawężnikowe</t>
  </si>
  <si>
    <t>oznaczenia fakturowe nawierzchni</t>
  </si>
  <si>
    <r>
      <rPr>
        <b/>
        <sz val="12"/>
        <color theme="1"/>
        <rFont val="Calibri"/>
        <family val="2"/>
        <charset val="238"/>
        <scheme val="minor"/>
      </rPr>
      <t>ELEMENTY I RODZAJE ROBÓT</t>
    </r>
    <r>
      <rPr>
        <sz val="12"/>
        <color theme="1"/>
        <rFont val="Calibri"/>
        <family val="2"/>
        <charset val="238"/>
        <scheme val="minor"/>
      </rPr>
      <t xml:space="preserve">  
(zgodnie z pozycjami głównymi tabeli elementów scalonych kosztorysów)</t>
    </r>
  </si>
  <si>
    <r>
      <t>TERMIN REALIZACJI
(w miesiącach w formacie mm.rrrr)</t>
    </r>
    <r>
      <rPr>
        <sz val="11"/>
        <color theme="1"/>
        <rFont val="Calibri"/>
        <family val="2"/>
        <charset val="238"/>
        <scheme val="minor"/>
      </rPr>
      <t xml:space="preserve">
</t>
    </r>
    <r>
      <rPr>
        <b/>
        <sz val="11"/>
        <color theme="1"/>
        <rFont val="Calibri"/>
        <family val="2"/>
        <charset val="238"/>
        <scheme val="minor"/>
      </rPr>
      <t>(zadanie jednoroczne jest realizowane w okresie nieprzekraczającym 12 miesięcy)</t>
    </r>
  </si>
  <si>
    <r>
      <t xml:space="preserve">Podpisy  i pieczątki osób upoważnionych z ramienia wnioskodawcy </t>
    </r>
    <r>
      <rPr>
        <sz val="13"/>
        <color theme="1"/>
        <rFont val="Calibri"/>
        <family val="2"/>
        <charset val="238"/>
        <scheme val="minor"/>
      </rPr>
      <t>(wraz z podpisem Skarbnika/Gł. Księgowego)</t>
    </r>
  </si>
  <si>
    <t>projektowana - dotychczas nieistniejąca</t>
  </si>
  <si>
    <t>nowy</t>
  </si>
  <si>
    <t>remont</t>
  </si>
  <si>
    <t>nowe</t>
  </si>
  <si>
    <t>istniejąca (przebudowa/remont/brak robót)</t>
  </si>
  <si>
    <t>istniejące (przebudowa/remont/brak robót)</t>
  </si>
  <si>
    <t>budowa</t>
  </si>
  <si>
    <t>Nr ewid.</t>
  </si>
  <si>
    <t>IR-VII.801.19.323.2020</t>
  </si>
  <si>
    <t>Okres realizacji zadania</t>
  </si>
  <si>
    <t>Ogółem wartość projektu  (w zł)</t>
  </si>
  <si>
    <t>Rodzaj zadania</t>
  </si>
  <si>
    <t>Długość odcinka (w km)</t>
  </si>
  <si>
    <t>Wnioskowana kwota dofinansowania
(w zł)</t>
  </si>
  <si>
    <t>Deklarowana kwota środków własnych (w zł)</t>
  </si>
  <si>
    <t>% dofinansowania</t>
  </si>
  <si>
    <t>Kwota dofinansowania w podziale na lata</t>
  </si>
  <si>
    <t>przebudowa</t>
  </si>
  <si>
    <r>
      <rPr>
        <sz val="13"/>
        <color theme="1"/>
        <rFont val="Calibri"/>
        <family val="2"/>
        <charset val="238"/>
        <scheme val="minor"/>
      </rPr>
      <t xml:space="preserve">znak sprawy </t>
    </r>
    <r>
      <rPr>
        <i/>
        <sz val="13"/>
        <rFont val="Calibri"/>
        <family val="2"/>
        <charset val="238"/>
        <scheme val="minor"/>
      </rPr>
      <t>(wypełnia WUW)</t>
    </r>
  </si>
  <si>
    <r>
      <t xml:space="preserve">CAŁKOWITA WARTOŚĆ INWESTYCJI </t>
    </r>
    <r>
      <rPr>
        <sz val="12"/>
        <color theme="1"/>
        <rFont val="Calibri"/>
        <family val="2"/>
        <charset val="238"/>
        <scheme val="minor"/>
      </rPr>
      <t>(zł)</t>
    </r>
  </si>
  <si>
    <r>
      <rPr>
        <b/>
        <sz val="12"/>
        <color theme="1"/>
        <rFont val="Calibri"/>
        <family val="2"/>
        <charset val="238"/>
        <scheme val="minor"/>
      </rPr>
      <t xml:space="preserve">KWALIFIKOWALNA WARTOŚĆ ZADANIA </t>
    </r>
    <r>
      <rPr>
        <sz val="12"/>
        <color theme="1"/>
        <rFont val="Calibri"/>
        <family val="2"/>
        <charset val="238"/>
        <scheme val="minor"/>
      </rPr>
      <t>(zł)</t>
    </r>
  </si>
  <si>
    <r>
      <t xml:space="preserve">Koszt kwalifikowalny
</t>
    </r>
    <r>
      <rPr>
        <sz val="12"/>
        <color theme="1"/>
        <rFont val="Calibri"/>
        <family val="2"/>
        <charset val="238"/>
        <scheme val="minor"/>
      </rPr>
      <t>(brutto; zł)</t>
    </r>
  </si>
  <si>
    <r>
      <t xml:space="preserve">Koszt niekwalifikowalny
</t>
    </r>
    <r>
      <rPr>
        <sz val="12"/>
        <color theme="1"/>
        <rFont val="Calibri"/>
        <family val="2"/>
        <charset val="238"/>
        <scheme val="minor"/>
      </rPr>
      <t>(brutto; zł)</t>
    </r>
  </si>
  <si>
    <r>
      <rPr>
        <b/>
        <sz val="13"/>
        <color theme="1"/>
        <rFont val="Calibri"/>
        <family val="2"/>
        <charset val="238"/>
        <scheme val="minor"/>
      </rPr>
      <t>Nazwa zadania</t>
    </r>
    <r>
      <rPr>
        <b/>
        <sz val="12"/>
        <color theme="1"/>
        <rFont val="Calibri"/>
        <family val="2"/>
        <charset val="238"/>
        <scheme val="minor"/>
      </rPr>
      <t xml:space="preserve"> </t>
    </r>
  </si>
  <si>
    <t>II. Koszt zadania</t>
  </si>
  <si>
    <t>III. Harmonogram rzeczowo-finansowy</t>
  </si>
  <si>
    <t>III.1.</t>
  </si>
  <si>
    <t>III.2.</t>
  </si>
  <si>
    <t xml:space="preserve">zgodnie z zapisami § 2 ust. 2 rozporządzenia Ministra Infrastruktury z dnia 16 lutego 2005 r. w sprawie trybu sporządzania informacji oraz gromadzenia i udostępniania danych o sieci dróg publicznych, obiektach mostowych, tunelach oraz promach (Dz. U. z 2005 r. nr 67, poz. 583) sporządzono oraz przekazano do Generalnego Dyrektora Dróg Krajowych i Autostrad informacje dla celów statystycznych o sieci dróg publicznych. Dane o sieci dróg przedstawiono według stanu na dzień 31 grudnia roku poprzedniego. </t>
  </si>
  <si>
    <t>R - remont</t>
  </si>
  <si>
    <t>P - przebudowa</t>
  </si>
  <si>
    <t>B - budowa/rozbudowa</t>
  </si>
  <si>
    <r>
      <rPr>
        <b/>
        <sz val="13"/>
        <color theme="1"/>
        <rFont val="Calibri"/>
        <family val="2"/>
        <charset val="238"/>
        <scheme val="minor"/>
      </rPr>
      <t>IV.1.2. Droga dla pieszych - chodnik</t>
    </r>
    <r>
      <rPr>
        <i/>
        <sz val="14"/>
        <color theme="1"/>
        <rFont val="Calibri"/>
        <family val="2"/>
        <charset val="238"/>
        <scheme val="minor"/>
      </rPr>
      <t xml:space="preserve"> </t>
    </r>
    <r>
      <rPr>
        <i/>
        <sz val="12"/>
        <color theme="4"/>
        <rFont val="Calibri"/>
        <family val="2"/>
        <charset val="238"/>
        <scheme val="minor"/>
      </rPr>
      <t>(szerokość chodnika powinna być nie mniejsza niż 1,80 m; w trudnych warunkach dopuszcza się szerokość chodnika nie mniejszą niż 1,00 m, pod warunkiem zaprojektowania miejsc do wymijania się osób ze szczególnymi potrzebami, o długości nie mniejszej niż 2,00 m i szerokości nie mniejszej niż 1,80 m)</t>
    </r>
  </si>
  <si>
    <t xml:space="preserve"> l.p.</t>
  </si>
  <si>
    <r>
      <t xml:space="preserve">rodzaj robót 
</t>
    </r>
    <r>
      <rPr>
        <sz val="12"/>
        <color theme="1"/>
        <rFont val="Calibri"/>
        <family val="2"/>
        <charset val="238"/>
        <scheme val="minor"/>
      </rPr>
      <t>(budowa / rozbudowa, przebudowa, remont)</t>
    </r>
  </si>
  <si>
    <t>SUMA km:</t>
  </si>
  <si>
    <t>droga nr</t>
  </si>
  <si>
    <t>przekrój</t>
  </si>
  <si>
    <t>inna szerokość jednego pasa ruchu</t>
  </si>
  <si>
    <t xml:space="preserve">*rozporządzenia Ministra Infrastruktury  z dnia 24 czerwca 2022 r. w sprawie przepisów techniczno-budowlanych dotyczących dróg publicznych </t>
  </si>
  <si>
    <r>
      <t>IV.1.1. Jezdnia</t>
    </r>
    <r>
      <rPr>
        <sz val="13"/>
        <color theme="4"/>
        <rFont val="Calibri"/>
        <family val="2"/>
        <charset val="238"/>
        <scheme val="minor"/>
      </rPr>
      <t xml:space="preserve"> </t>
    </r>
    <r>
      <rPr>
        <i/>
        <sz val="11"/>
        <color theme="4"/>
        <rFont val="Calibri"/>
        <family val="2"/>
        <charset val="238"/>
        <scheme val="minor"/>
      </rPr>
      <t>(szerokość pasa ruchu wynikająca z rozporządzenia Ministra Infrastruktury  z dnia 24 czerwca 2022 r. w sprawie przepisów techniczno-budowlanych dotyczących dróg publicznych lub (na podstawie §115 i §116 ww. rozporządzenia) z przepisów techniczno-budowlanych obowiązujących przed dniem wejścia w życie ww. rozporządzenia)</t>
    </r>
  </si>
  <si>
    <r>
      <t xml:space="preserve">długość </t>
    </r>
    <r>
      <rPr>
        <sz val="12"/>
        <color theme="1"/>
        <rFont val="Calibri"/>
        <family val="2"/>
        <charset val="238"/>
        <scheme val="minor"/>
      </rPr>
      <t>(</t>
    </r>
    <r>
      <rPr>
        <b/>
        <sz val="12"/>
        <color theme="1"/>
        <rFont val="Calibri"/>
        <family val="2"/>
        <charset val="238"/>
        <scheme val="minor"/>
      </rPr>
      <t>w km</t>
    </r>
    <r>
      <rPr>
        <sz val="12"/>
        <color theme="1"/>
        <rFont val="Calibri"/>
        <family val="2"/>
        <charset val="238"/>
        <scheme val="minor"/>
      </rPr>
      <t xml:space="preserve"> gdzie 1 m to 0,001 km)</t>
    </r>
  </si>
  <si>
    <t>TAK</t>
  </si>
  <si>
    <t>NIE</t>
  </si>
  <si>
    <t>klasa
drogi</t>
  </si>
  <si>
    <r>
      <t>kilometraż, na którym będą prowadzone roboty budowlane</t>
    </r>
    <r>
      <rPr>
        <sz val="12"/>
        <color theme="1"/>
        <rFont val="Calibri"/>
        <family val="2"/>
        <charset val="238"/>
        <scheme val="minor"/>
      </rPr>
      <t xml:space="preserve">
w formacie od 0+000 do 0+000</t>
    </r>
  </si>
  <si>
    <t>Czy szerokość pasa/kontrapasa dla rowerów odpowiada rozporządzeniu Ministra Infrastruktury z dnia 24 czerwca 2022 r.* lub - na podstawie §115 i §116 ww. rozporządzenia -  przepisom techniczno-budowlanym obowiązującym przed dniem wejścia w życie ww. rozporządzenia</t>
  </si>
  <si>
    <r>
      <t xml:space="preserve">nr drogi 
</t>
    </r>
    <r>
      <rPr>
        <sz val="11"/>
        <color theme="1"/>
        <rFont val="Calibri"/>
        <family val="2"/>
        <charset val="238"/>
        <scheme val="minor"/>
      </rPr>
      <t xml:space="preserve">(odpowiednio wskazać: 
numer drogi / </t>
    </r>
    <r>
      <rPr>
        <i/>
        <sz val="11"/>
        <color theme="1"/>
        <rFont val="Calibri"/>
        <family val="2"/>
        <charset val="238"/>
        <scheme val="minor"/>
      </rPr>
      <t>droga bez numeru</t>
    </r>
    <r>
      <rPr>
        <sz val="11"/>
        <color theme="1"/>
        <rFont val="Calibri"/>
        <family val="2"/>
        <charset val="238"/>
        <scheme val="minor"/>
      </rPr>
      <t xml:space="preserve"> /
</t>
    </r>
    <r>
      <rPr>
        <i/>
        <sz val="11"/>
        <color theme="1"/>
        <rFont val="Calibri"/>
        <family val="2"/>
        <charset val="238"/>
        <scheme val="minor"/>
      </rPr>
      <t>brak statusu drogi publicznej</t>
    </r>
  </si>
  <si>
    <t>Budzyń (miejsko-wiejska)</t>
  </si>
  <si>
    <r>
      <t xml:space="preserve">długość łączna </t>
    </r>
    <r>
      <rPr>
        <sz val="12"/>
        <color theme="1"/>
        <rFont val="Calibri"/>
        <family val="2"/>
        <charset val="238"/>
        <scheme val="minor"/>
      </rPr>
      <t xml:space="preserve">(z obydwu stron, </t>
    </r>
    <r>
      <rPr>
        <b/>
        <sz val="12"/>
        <color theme="1"/>
        <rFont val="Calibri"/>
        <family val="2"/>
        <charset val="238"/>
        <scheme val="minor"/>
      </rPr>
      <t>w km</t>
    </r>
    <r>
      <rPr>
        <sz val="12"/>
        <color theme="1"/>
        <rFont val="Calibri"/>
        <family val="2"/>
        <charset val="238"/>
        <scheme val="minor"/>
      </rPr>
      <t xml:space="preserve"> gdzie 1 m to 0,001 km)</t>
    </r>
  </si>
  <si>
    <t>Zadanie realizowane na terenie wiejskim</t>
  </si>
  <si>
    <t>długość (w km gdzie 1 m to 0,001 km)</t>
  </si>
  <si>
    <r>
      <rPr>
        <b/>
        <sz val="11"/>
        <color theme="1"/>
        <rFont val="Calibri"/>
        <family val="2"/>
        <charset val="238"/>
        <scheme val="minor"/>
      </rPr>
      <t>kolektor kanalizacji deszczowej</t>
    </r>
    <r>
      <rPr>
        <sz val="11"/>
        <color theme="1"/>
        <rFont val="Calibri"/>
        <family val="2"/>
        <charset val="238"/>
        <scheme val="minor"/>
      </rPr>
      <t xml:space="preserve"> 
</t>
    </r>
  </si>
  <si>
    <r>
      <rPr>
        <b/>
        <sz val="11"/>
        <color theme="1"/>
        <rFont val="Calibri"/>
        <family val="2"/>
        <charset val="238"/>
        <scheme val="minor"/>
      </rPr>
      <t>rów/rowy</t>
    </r>
    <r>
      <rPr>
        <sz val="11"/>
        <color theme="1"/>
        <rFont val="Calibri"/>
        <family val="2"/>
        <charset val="238"/>
        <scheme val="minor"/>
      </rPr>
      <t xml:space="preserve"> 
</t>
    </r>
  </si>
  <si>
    <t>liczba</t>
  </si>
  <si>
    <t>w tym z peronami</t>
  </si>
  <si>
    <t>z dr. powiatową</t>
  </si>
  <si>
    <t>z dr. wojewódzką</t>
  </si>
  <si>
    <t>z dr. krajową</t>
  </si>
  <si>
    <t>ilość (szt.)</t>
  </si>
  <si>
    <t xml:space="preserve">Inne (wskazać jakie): </t>
  </si>
  <si>
    <t>wniosek został sporządzony zgodnie z najlepszą wiedzą a informacje w nim zawarte pozostają w zgodzie ze stanem wynikającym z posiadanych dokumentów projektowych;</t>
  </si>
  <si>
    <t>W przypadku, gdy w wyniku przeprowadzenia oceny wniosków zadanie zostanie ujęte na zatwierdzonej przez Prezesa Rady Ministrów Liście zadań przyjętych do dofinansowania, a w toku weryfikacji przez służby wojewody zakresu rzeczowego inwestycji,  wskazanego w dokumentach przedłożonych celem zawarcia umowy o dofinansowanie, zostanie ujawnione, że zakres rzeczowy zadania nie spełnia wymagań przepisów prawa lub odbiega od określonego we wniosku aplikacyjnym, tj. nie wszystkie elementy infrastruktury wskazane we wniosku aplikacyjnym będą faktycznie realizowane, wartość dofinansowania w umowie o dofinansowanie zostanie odpowiednio umniejszona albo umowa nie zostanie zawarta. Umowa nie zostanie również zawarta w przypadku nieprzedłożenia wykonalnej/ostatecznej decyzji o pozwoleniu na budowę lub zezwoleniu na realizację inwestycji drogowej.</t>
  </si>
  <si>
    <r>
      <t xml:space="preserve">W załączeniu </t>
    </r>
    <r>
      <rPr>
        <b/>
        <sz val="13"/>
        <color theme="1"/>
        <rFont val="Calibri"/>
        <family val="2"/>
        <charset val="238"/>
        <scheme val="minor"/>
      </rPr>
      <t>przedkładam mapę poglądowę</t>
    </r>
    <r>
      <rPr>
        <sz val="13"/>
        <color theme="1"/>
        <rFont val="Calibri"/>
        <family val="2"/>
        <charset val="238"/>
        <scheme val="minor"/>
      </rPr>
      <t xml:space="preserve"> umożliwiającą zlokalizowanie przedmiotu inwestycji w terenie, w szczególności względem innych dróg w okolicy wraz z zaznaczonymi elementami mającymi wpływ na ocenę merytoryczną wniosku, sporządzoną w skali oraz w sposób umożliwiający ich identyfikację i właściwą ocenę inwestycji:</t>
    </r>
  </si>
  <si>
    <t>IV.1.7. Oświetlenie drogowe</t>
  </si>
  <si>
    <t>IV.1.8. Odwodnienie</t>
  </si>
  <si>
    <r>
      <rPr>
        <b/>
        <sz val="13"/>
        <color theme="1"/>
        <rFont val="Calibri"/>
        <family val="2"/>
        <charset val="238"/>
        <scheme val="minor"/>
      </rPr>
      <t>V. Przystanki autobusowe</t>
    </r>
    <r>
      <rPr>
        <b/>
        <sz val="14"/>
        <color theme="1"/>
        <rFont val="Calibri"/>
        <family val="2"/>
        <charset val="238"/>
        <scheme val="minor"/>
      </rPr>
      <t xml:space="preserve"> </t>
    </r>
    <r>
      <rPr>
        <i/>
        <sz val="12"/>
        <color theme="4"/>
        <rFont val="Calibri"/>
        <family val="2"/>
        <charset val="238"/>
        <scheme val="minor"/>
      </rPr>
      <t>(znajdujące się w pasie drogowym miejsca zatrzymań komunikacji publicznej - docelowe, które będą istniały po zakończeniu realizacji zadania - wyłącznie takie, na których będą prowadzone roboty)</t>
    </r>
  </si>
  <si>
    <r>
      <t xml:space="preserve">Przewidywany termin dokonywania wypłat na rzecz wykonawcy zadania </t>
    </r>
    <r>
      <rPr>
        <sz val="12"/>
        <color theme="4"/>
        <rFont val="Calibri"/>
        <family val="2"/>
        <charset val="238"/>
        <scheme val="minor"/>
      </rPr>
      <t>(należy uwzględnić  kwalifikowalny koszt zadania, zgodnie z punktem II. Kol. 2.)</t>
    </r>
  </si>
  <si>
    <r>
      <t xml:space="preserve">Kwota
</t>
    </r>
    <r>
      <rPr>
        <sz val="12"/>
        <color theme="1"/>
        <rFont val="Calibri"/>
        <family val="2"/>
        <charset val="238"/>
        <scheme val="minor"/>
      </rPr>
      <t>(zł)</t>
    </r>
  </si>
  <si>
    <t>inna szerokość drogi dla pieszych</t>
  </si>
  <si>
    <t>inna szerokość drogi dla rowerów</t>
  </si>
  <si>
    <t>inna szerokość pasa/kontrapasa</t>
  </si>
  <si>
    <t>Czy szerokość drogi dla pieszych rowerów odpowiada rozporządzeniu Ministra Infrastruktury z dnia 24 czerwca 2022 r.* lub - na podstawie §115 i §116 ww. rozporządzenia -  przepisom techniczno-budowlanym obowiązującym przed dniem wejścia w życie ww. rozporządzenia</t>
  </si>
  <si>
    <t>inna szerokość drogi dla pieszych i rowerów</t>
  </si>
  <si>
    <t xml:space="preserve">*rozporządzenia Ministra Infrastruktury  z dnia 24 czerwca 2022 r. w sprawie przepisów techniczno-budowlanych dotyczących dróg publicznych  </t>
  </si>
  <si>
    <r>
      <t xml:space="preserve">Zadanie obejmuje realizację nowego, nie istniejącego wcześniej, </t>
    </r>
    <r>
      <rPr>
        <b/>
        <sz val="12"/>
        <color theme="1"/>
        <rFont val="Calibri"/>
        <family val="2"/>
        <charset val="238"/>
        <scheme val="minor"/>
      </rPr>
      <t xml:space="preserve"> przejścia dla pieszych z wyspą azylu / z przesuniętą wyspą azylu / wyniesionego / z zawężeniem jezdni / z wysuniętymi/niewysuniętymi platformami</t>
    </r>
  </si>
  <si>
    <r>
      <t xml:space="preserve">Zadanie obejmuje realizację nowego, nie istniejącego wcześniej, </t>
    </r>
    <r>
      <rPr>
        <b/>
        <sz val="12"/>
        <color theme="1"/>
        <rFont val="Calibri"/>
        <family val="2"/>
        <charset val="238"/>
        <scheme val="minor"/>
      </rPr>
      <t>wyniesionego skrzyżowania</t>
    </r>
  </si>
  <si>
    <r>
      <t xml:space="preserve">Zadanie obejmuje realizację nowej, nie istniejącej wcześniej, </t>
    </r>
    <r>
      <rPr>
        <b/>
        <sz val="12"/>
        <color theme="1"/>
        <rFont val="Calibri"/>
        <family val="2"/>
        <charset val="238"/>
        <scheme val="minor"/>
      </rPr>
      <t>sygnalizacji świetlnej</t>
    </r>
    <r>
      <rPr>
        <sz val="12"/>
        <color theme="1"/>
        <rFont val="Calibri"/>
        <family val="2"/>
        <charset val="238"/>
        <scheme val="minor"/>
      </rPr>
      <t xml:space="preserve"> na skrzyżowaniu, przejściu dla pieszych lub na przejeździe dla rowerzystów</t>
    </r>
  </si>
  <si>
    <t>zgłoszeniem wraz z zaświadczeniem o braku sprzeciwu</t>
  </si>
  <si>
    <t>pozwoleniem na budowę</t>
  </si>
  <si>
    <t>[rodzaj dokumentu]</t>
  </si>
  <si>
    <r>
      <t xml:space="preserve">Planowane do realizacji zadanie znajduje się w:
1) obszarze objętym szczególnymi zasadami gospodarowania nieruchomościami, planowania i zagospodarowania przestrzennego oraz realizacji inwestycji, określonym w przepisach wydanych na podstawie art. 28 ust. 1 ustawy z dnia 10 maja 2018 r. o Centralnym </t>
    </r>
    <r>
      <rPr>
        <i/>
        <sz val="13"/>
        <color theme="1"/>
        <rFont val="Calibr"/>
        <charset val="238"/>
      </rPr>
      <t>Porcie</t>
    </r>
    <r>
      <rPr>
        <sz val="13"/>
        <color theme="1"/>
        <rFont val="Calibr"/>
        <charset val="238"/>
      </rPr>
      <t xml:space="preserve"> Komunikacyjnym (Dz. U. z 2021 r. poz. 1354 oraz z 2022 r. poz. 807, 1079, 1390 i 1846),
2) obszarze objętym strategią rozwoju, o której mowa w dziale IVb ustawy z dnia 10 maja 2018 r. o Centralnym Porcie Komunikacyjnym</t>
    </r>
  </si>
  <si>
    <t xml:space="preserve">zezwoleniem na realizację inwestycji drogowej </t>
  </si>
  <si>
    <t>Czy szerokość chodnika odpowiada rozporządzeniu Ministra Infrastruktury z dnia 24 czerwca    2022 r.* lub - na podstawie §115 i §116 ww. rozporządzenia -  przepisom techniczno-budowlanym obowiązującym przed dniem wejścia w życie ww. rozporządzenia</t>
  </si>
  <si>
    <t>Czy szerokość drogi dla rowerów odpowiada rozporządzeniu Ministra Infrastruktury z dnia 24 czerwca    2022 r.* lub - na podstawie §115 i §116 ww. rozporządzenia -  przepisom techniczno-budowlanym obowiązującym przed dniem wejścia w życie ww. rozporządzenia</t>
  </si>
  <si>
    <r>
      <t xml:space="preserve">IV. Część techniczna – dane podstawowe, wyłącznie w części podlegającej realizacji w ramach zadania, </t>
    </r>
    <r>
      <rPr>
        <b/>
        <u/>
        <sz val="14"/>
        <color theme="1"/>
        <rFont val="Calibri"/>
        <family val="2"/>
        <charset val="238"/>
        <scheme val="minor"/>
      </rPr>
      <t>na której prowadzone są roboty budowlane</t>
    </r>
    <r>
      <rPr>
        <b/>
        <sz val="14"/>
        <color theme="1"/>
        <rFont val="Calibri"/>
        <family val="2"/>
        <charset val="238"/>
        <scheme val="minor"/>
      </rPr>
      <t xml:space="preserve"> w zakresie pasa drogowego </t>
    </r>
    <r>
      <rPr>
        <i/>
        <sz val="12"/>
        <color theme="4"/>
        <rFont val="Calibri"/>
        <family val="2"/>
        <charset val="238"/>
        <scheme val="minor"/>
      </rPr>
      <t>(należy wskazać tylko te informacje/elementy infrastruktury, które będą realizowane w ramach zadania oraz finalnie znajdą się w pasie drogowym po zakończeniu jego realizacji)</t>
    </r>
  </si>
  <si>
    <t>nowego, nieistniejącego wcześniej elementu drogi</t>
  </si>
  <si>
    <t>Roboty w ramach zadania dotyczą</t>
  </si>
  <si>
    <t>Teren wiejski</t>
  </si>
  <si>
    <t>Chodnik</t>
  </si>
  <si>
    <t>Droga pieszo-rowerowa</t>
  </si>
  <si>
    <t>Odwodnienie</t>
  </si>
  <si>
    <t>Przystanki</t>
  </si>
  <si>
    <t>Skrzyżowania</t>
  </si>
  <si>
    <t>Kwalifikowalna wartośc zadania</t>
  </si>
  <si>
    <t>Kwota dofinansowania
 (w zł)</t>
  </si>
  <si>
    <t>Kwota środków własnych (w zł)</t>
  </si>
  <si>
    <t>dr powiatowa</t>
  </si>
  <si>
    <t>dr wojewódzka</t>
  </si>
  <si>
    <t>dr krajowa</t>
  </si>
  <si>
    <t>Droga rowerowa 1-kierunkowa</t>
  </si>
  <si>
    <t>Droga rowerowa 2-kierunkowa</t>
  </si>
  <si>
    <t>Pas/Kontrapas</t>
  </si>
  <si>
    <t>Kolektor nowy</t>
  </si>
  <si>
    <t>Kolektor istn.</t>
  </si>
  <si>
    <t>Rowy istn.</t>
  </si>
  <si>
    <t>Rowy nowe</t>
  </si>
  <si>
    <t>istniejący</t>
  </si>
  <si>
    <r>
      <t xml:space="preserve">Zadanie obejmuje realizację nowego, nie istniejącego wcześniej </t>
    </r>
    <r>
      <rPr>
        <b/>
        <sz val="12"/>
        <color theme="1"/>
        <rFont val="Calibri"/>
        <family val="2"/>
        <charset val="238"/>
        <scheme val="minor"/>
      </rPr>
      <t>oświetlenia przejścia dla pieszych lub przejazdu dla rowerzystów</t>
    </r>
  </si>
  <si>
    <r>
      <t xml:space="preserve">Zadanie obejmuje realizację nowego, nie istniejącego wcześniej, </t>
    </r>
    <r>
      <rPr>
        <b/>
        <sz val="12"/>
        <color theme="1"/>
        <rFont val="Calibri"/>
        <family val="2"/>
        <charset val="238"/>
        <scheme val="minor"/>
      </rPr>
      <t>bezkolizyjnego przejścia dla pieszych</t>
    </r>
    <r>
      <rPr>
        <sz val="12"/>
        <color theme="1"/>
        <rFont val="Calibri"/>
        <family val="2"/>
        <charset val="238"/>
        <scheme val="minor"/>
      </rPr>
      <t xml:space="preserve"> </t>
    </r>
    <r>
      <rPr>
        <b/>
        <sz val="12"/>
        <color theme="1"/>
        <rFont val="Calibri"/>
        <family val="2"/>
        <charset val="238"/>
        <scheme val="minor"/>
      </rPr>
      <t>lub rowerzystów- przejście podziemne (tunel) lub nadziemne (wiadukt)</t>
    </r>
  </si>
  <si>
    <r>
      <t xml:space="preserve">Zadanie obejmuje realizację nowego, nie istniejącego wcześniej, </t>
    </r>
    <r>
      <rPr>
        <b/>
        <sz val="12"/>
        <color theme="1"/>
        <rFont val="Calibri"/>
        <family val="2"/>
        <charset val="238"/>
        <scheme val="minor"/>
      </rPr>
      <t>zwykłego przejścia dla pieszych</t>
    </r>
    <r>
      <rPr>
        <sz val="12"/>
        <color theme="1"/>
        <rFont val="Calibri"/>
        <family val="2"/>
        <charset val="238"/>
        <scheme val="minor"/>
      </rPr>
      <t xml:space="preserve"> </t>
    </r>
    <r>
      <rPr>
        <b/>
        <sz val="12"/>
        <color theme="1"/>
        <rFont val="Calibri"/>
        <family val="2"/>
        <charset val="238"/>
        <scheme val="minor"/>
      </rPr>
      <t>lub przejazdu dla rowerów</t>
    </r>
  </si>
  <si>
    <r>
      <t xml:space="preserve">Zadanie obejmuje realizację nowego, nie istniejącego wcześniej,  </t>
    </r>
    <r>
      <rPr>
        <b/>
        <sz val="12"/>
        <color theme="1"/>
        <rFont val="Calibri"/>
        <family val="2"/>
        <charset val="238"/>
        <scheme val="minor"/>
      </rPr>
      <t>przejścia dla pieszych o podwyższonym standardzie</t>
    </r>
    <r>
      <rPr>
        <sz val="12"/>
        <color theme="1"/>
        <rFont val="Calibri"/>
        <family val="2"/>
        <charset val="238"/>
        <scheme val="minor"/>
      </rPr>
      <t xml:space="preserve"> - przejścia, które może wymagać dodatkowego wyposażenia z uwagi na potrzebę zapewnienia bezpieczeństwa szczególnym uczestnikom ruchu drogowego lub w szczególnych warunkach</t>
    </r>
  </si>
  <si>
    <r>
      <t>Zadanie obejmuje realizację nowego, nie istniejącego wcześniej,</t>
    </r>
    <r>
      <rPr>
        <b/>
        <sz val="12"/>
        <color theme="1"/>
        <rFont val="Calibri"/>
        <family val="2"/>
        <charset val="238"/>
        <scheme val="minor"/>
      </rPr>
      <t xml:space="preserve"> rozwiązania alternatywnego - np. sugerowanego przejścia dla pieszych</t>
    </r>
  </si>
  <si>
    <r>
      <rPr>
        <b/>
        <sz val="13"/>
        <color theme="1"/>
        <rFont val="Calibri"/>
        <family val="2"/>
        <charset val="238"/>
        <scheme val="minor"/>
      </rPr>
      <t>VI. Skrzyżowania, na których prowadzone są roboty</t>
    </r>
    <r>
      <rPr>
        <b/>
        <sz val="12"/>
        <color theme="1"/>
        <rFont val="Calibri"/>
        <family val="2"/>
        <charset val="238"/>
        <scheme val="minor"/>
      </rPr>
      <t xml:space="preserve"> </t>
    </r>
    <r>
      <rPr>
        <i/>
        <sz val="12"/>
        <color theme="4"/>
        <rFont val="Calibri"/>
        <family val="2"/>
        <charset val="238"/>
        <scheme val="minor"/>
      </rPr>
      <t>(liczba skrzyżowań)</t>
    </r>
  </si>
  <si>
    <r>
      <rPr>
        <b/>
        <sz val="13"/>
        <color theme="1"/>
        <rFont val="Calibri"/>
        <family val="2"/>
        <charset val="238"/>
        <scheme val="minor"/>
      </rPr>
      <t>IV.1.3. Droga dla pieszych i rowerów</t>
    </r>
    <r>
      <rPr>
        <b/>
        <sz val="14"/>
        <color theme="1"/>
        <rFont val="Calibri"/>
        <family val="2"/>
        <charset val="238"/>
        <scheme val="minor"/>
      </rPr>
      <t xml:space="preserve"> </t>
    </r>
    <r>
      <rPr>
        <i/>
        <sz val="12"/>
        <color theme="4"/>
        <rFont val="Calibri"/>
        <family val="2"/>
        <charset val="238"/>
        <scheme val="minor"/>
      </rPr>
      <t>(szerokość drogi dla pieszych i rowerów powinna być nie mniejsza niż 3,00 m. 
W przypadkach określonych w Rozporządzeniu dopuszcza się mniejsze szerokości dróg dla pieszych i rowerów)</t>
    </r>
  </si>
  <si>
    <r>
      <rPr>
        <b/>
        <sz val="13"/>
        <color theme="1"/>
        <rFont val="Calibri"/>
        <family val="2"/>
        <charset val="238"/>
        <scheme val="minor"/>
      </rPr>
      <t>IV.1.4. Droga dla rowerów jednokierunkowa</t>
    </r>
    <r>
      <rPr>
        <b/>
        <sz val="12"/>
        <color theme="4"/>
        <rFont val="Calibri"/>
        <family val="2"/>
        <charset val="238"/>
        <scheme val="minor"/>
      </rPr>
      <t xml:space="preserve"> </t>
    </r>
    <r>
      <rPr>
        <sz val="12"/>
        <color theme="4"/>
        <rFont val="Calibri"/>
        <family val="2"/>
        <charset val="238"/>
        <scheme val="minor"/>
      </rPr>
      <t>(s</t>
    </r>
    <r>
      <rPr>
        <i/>
        <sz val="12"/>
        <color theme="4"/>
        <rFont val="Calibri"/>
        <family val="2"/>
        <charset val="238"/>
        <scheme val="minor"/>
      </rPr>
      <t>zerokość jednokierunkowej drogi dla rowerów powinna być nie mniejsza niż 1,50 m; W przypadkach określonych w Rozporządzeniu dopuszcza się mniejsze szerokości dróg dla rowerów)</t>
    </r>
  </si>
  <si>
    <r>
      <rPr>
        <b/>
        <sz val="13"/>
        <color theme="1"/>
        <rFont val="Calibri"/>
        <family val="2"/>
        <charset val="238"/>
        <scheme val="minor"/>
      </rPr>
      <t>IV.1.5. Droga dla rowerów dwukierunkowa</t>
    </r>
    <r>
      <rPr>
        <b/>
        <sz val="14"/>
        <color theme="1"/>
        <rFont val="Calibri"/>
        <family val="2"/>
        <charset val="238"/>
        <scheme val="minor"/>
      </rPr>
      <t xml:space="preserve"> </t>
    </r>
    <r>
      <rPr>
        <i/>
        <sz val="12"/>
        <color theme="4"/>
        <rFont val="Calibri"/>
        <family val="2"/>
        <charset val="238"/>
        <scheme val="minor"/>
      </rPr>
      <t>(szerokość dwukierunkowej drogi dla rowerów powinna być nie mniejsza niż 2,50 m.  W przypadkach określonych w Rozporządzeniu dopuszcza się mniejsze szerokości dróg dla rowerów)</t>
    </r>
  </si>
  <si>
    <r>
      <rPr>
        <b/>
        <sz val="13"/>
        <color theme="1"/>
        <rFont val="Calibri"/>
        <family val="2"/>
        <charset val="238"/>
        <scheme val="minor"/>
      </rPr>
      <t>IV.1.6. Pas / kontrapas dla rowerów</t>
    </r>
    <r>
      <rPr>
        <b/>
        <sz val="14"/>
        <color theme="1"/>
        <rFont val="Calibri"/>
        <family val="2"/>
        <charset val="238"/>
        <scheme val="minor"/>
      </rPr>
      <t xml:space="preserve"> </t>
    </r>
    <r>
      <rPr>
        <i/>
        <sz val="12"/>
        <color theme="4"/>
        <rFont val="Calibri"/>
        <family val="2"/>
        <charset val="238"/>
        <scheme val="minor"/>
      </rPr>
      <t>(szerokość pasa lub kontrapasa ruchu dla rowerów powinna być mniejsza niż 2,25 m, ale nie mniejsza niż 1,50 m. W przypadkach określonych w Rozporządzeniu dopuszcza się mniejsze szerokości pasa / kontrapasa ruchu dla rowerów)</t>
    </r>
  </si>
  <si>
    <r>
      <rPr>
        <b/>
        <sz val="13"/>
        <rFont val="Calibri"/>
        <family val="2"/>
        <charset val="238"/>
        <scheme val="minor"/>
      </rPr>
      <t>VII. Rozwiązania BRD</t>
    </r>
    <r>
      <rPr>
        <b/>
        <sz val="14"/>
        <color theme="5"/>
        <rFont val="Calibri"/>
        <family val="2"/>
        <charset val="238"/>
        <scheme val="minor"/>
      </rPr>
      <t xml:space="preserve"> </t>
    </r>
    <r>
      <rPr>
        <i/>
        <sz val="12"/>
        <color theme="4"/>
        <rFont val="Calibri"/>
        <family val="2"/>
        <charset val="238"/>
        <scheme val="minor"/>
      </rPr>
      <t>(nowe, projektowane w ramach zadania, które będą istniały po zakończeniu jego realizacji)</t>
    </r>
  </si>
  <si>
    <r>
      <rPr>
        <b/>
        <sz val="13"/>
        <color theme="1"/>
        <rFont val="Calibri"/>
        <family val="2"/>
        <charset val="238"/>
        <scheme val="minor"/>
      </rPr>
      <t>VIII. Cel zadania -</t>
    </r>
    <r>
      <rPr>
        <b/>
        <sz val="13"/>
        <color rgb="FFFF0000"/>
        <rFont val="Calibri"/>
        <family val="2"/>
        <charset val="238"/>
        <scheme val="minor"/>
      </rPr>
      <t xml:space="preserve"> stanowi uzupełnienie danych określonych w pkt I-VII wniosku, które są rozstrzygające dla jego oceny</t>
    </r>
    <r>
      <rPr>
        <b/>
        <sz val="18"/>
        <color theme="1"/>
        <rFont val="Calibri"/>
        <family val="2"/>
        <charset val="238"/>
        <scheme val="minor"/>
      </rPr>
      <t xml:space="preserve">
</t>
    </r>
    <r>
      <rPr>
        <i/>
        <sz val="12"/>
        <color theme="4"/>
        <rFont val="Calibri"/>
        <family val="2"/>
        <charset val="238"/>
        <scheme val="minor"/>
      </rPr>
      <t xml:space="preserve">(w szczególności: połączenie z drogami wyższego rzędu, mosty i wiadukty, ograniczanie peryferyjności, zwiększenie dostępności komunikacyjnej istniejących lub planowanych terenów inwestycyjnych, wpływ na realizację programów rządowych, zwiększanie dostępności komunikacyjnej istniejących obiektów użyteczności publicznej oraz wpływ na funkcjonowanie komunikacji publicznej). </t>
    </r>
  </si>
  <si>
    <t xml:space="preserve">IX. </t>
  </si>
  <si>
    <t>X.</t>
  </si>
  <si>
    <t>XI. Oświadczenia wnioskodawcy:</t>
  </si>
  <si>
    <t>BRD (10 pkt; VII 1-4)</t>
  </si>
  <si>
    <t>BRD (5 pkt; VII.5-8)</t>
  </si>
  <si>
    <t>BRD (inne VII.9-11)</t>
  </si>
  <si>
    <t>Jezdnia</t>
  </si>
  <si>
    <t>Oświetlenie drogowe</t>
  </si>
  <si>
    <t>istniejące</t>
  </si>
  <si>
    <t>nowa</t>
  </si>
  <si>
    <t>istniejąca</t>
  </si>
  <si>
    <t>rów remont</t>
  </si>
  <si>
    <t>chodzieskiego</t>
  </si>
  <si>
    <t>gnieźnieńskiego</t>
  </si>
  <si>
    <t>gostyńskiego</t>
  </si>
  <si>
    <t>grodziskiego</t>
  </si>
  <si>
    <t>jarocińskiego</t>
  </si>
  <si>
    <t>kaliskiego</t>
  </si>
  <si>
    <t>kępińskiego</t>
  </si>
  <si>
    <t>kolskiego</t>
  </si>
  <si>
    <t>konińskiego</t>
  </si>
  <si>
    <t>kościańskiego</t>
  </si>
  <si>
    <t>krotoszyńskiego</t>
  </si>
  <si>
    <t>leszczyńskiego</t>
  </si>
  <si>
    <t>nowotomyskiego</t>
  </si>
  <si>
    <t>ostrowskiego</t>
  </si>
  <si>
    <t>ostrzeszowskiego</t>
  </si>
  <si>
    <t>pilskiego</t>
  </si>
  <si>
    <t>pleszewskiego</t>
  </si>
  <si>
    <t>poznańskiego</t>
  </si>
  <si>
    <t>szamotulskiego</t>
  </si>
  <si>
    <t>śremskiego</t>
  </si>
  <si>
    <t>wolsztyńskiego</t>
  </si>
  <si>
    <t>wrzesińskiego</t>
  </si>
  <si>
    <t>złotowskiego</t>
  </si>
  <si>
    <t>czarnkowsko-trzcianeckiego</t>
  </si>
  <si>
    <t>obornickiego</t>
  </si>
  <si>
    <t>rawickiego</t>
  </si>
  <si>
    <t>słupeckiego</t>
  </si>
  <si>
    <t>tureckiego</t>
  </si>
  <si>
    <t>wągrowieckiego</t>
  </si>
  <si>
    <t>średzkiego</t>
  </si>
  <si>
    <t>Prezydenta M. Kalisz</t>
  </si>
  <si>
    <t>Prezydenta M. Konin</t>
  </si>
  <si>
    <t>Prezydenta M. Leszno</t>
  </si>
  <si>
    <t>[organ AA-B]</t>
  </si>
  <si>
    <t>odstępstwo</t>
  </si>
  <si>
    <t>ciągłość (dł. drogi - suma dł. elementów &gt; 0)</t>
  </si>
  <si>
    <r>
      <t xml:space="preserve">długość odcinka drogi, na którym będą prowadzone roboty budowlane </t>
    </r>
    <r>
      <rPr>
        <sz val="12"/>
        <color theme="1"/>
        <rFont val="Calibri"/>
        <family val="2"/>
        <charset val="238"/>
        <scheme val="minor"/>
      </rPr>
      <t>w ramach zadania (w km gdzie 1 m to 0,001 km)</t>
    </r>
    <r>
      <rPr>
        <b/>
        <sz val="12"/>
        <color theme="1"/>
        <rFont val="Calibri"/>
        <family val="2"/>
        <charset val="238"/>
        <scheme val="minor"/>
      </rPr>
      <t xml:space="preserve">
</t>
    </r>
  </si>
  <si>
    <t>Czy szerokość pasa ruchu odpowiada rozporządzeniu Ministra Infrastruktury z dnia 24 czerwca    2022 r.* lub - na podstawie §115 i §116 ww. rozporządzenia -  przepisom techniczno-budowlanym obowiązującym przed dniem wejścia w życie ww. rozporządzenia</t>
  </si>
  <si>
    <r>
      <t xml:space="preserve">zadanie stanowi budowa, przebudowa lub remont drogi (dróg) powiatowej albo drogi (dróg) gminnej (inwestycja – zadanie), która stanowi </t>
    </r>
    <r>
      <rPr>
        <b/>
        <sz val="13"/>
        <color theme="1"/>
        <rFont val="Calibri"/>
        <family val="2"/>
        <charset val="238"/>
        <scheme val="minor"/>
      </rPr>
      <t>połączone ze sobą odcinki dróg/drogi (nieprzerwany ciąg drogowy),</t>
    </r>
    <r>
      <rPr>
        <sz val="13"/>
        <color theme="1"/>
        <rFont val="Calibri"/>
        <family val="2"/>
        <charset val="238"/>
        <scheme val="minor"/>
      </rPr>
      <t xml:space="preserve"> na których w ramach zadania wykonywane będą roboty budowlane w rozumieniu ustawy Prawo budowlane (budowa/rozbudowa lub przebudowa lub remont);</t>
    </r>
  </si>
  <si>
    <r>
      <t xml:space="preserve">przed podpisaniem umowy o dofinansowanie zadania </t>
    </r>
    <r>
      <rPr>
        <b/>
        <sz val="13"/>
        <color theme="1"/>
        <rFont val="Calibri"/>
        <family val="2"/>
        <charset val="238"/>
        <scheme val="minor"/>
      </rPr>
      <t xml:space="preserve">zabezpieczy środki finansowe </t>
    </r>
    <r>
      <rPr>
        <sz val="13"/>
        <color theme="1"/>
        <rFont val="Calibri"/>
        <family val="2"/>
        <charset val="238"/>
        <scheme val="minor"/>
      </rPr>
      <t>niezbędna na zapewnienie wkładu własnego w jego realizację;</t>
    </r>
  </si>
  <si>
    <r>
      <rPr>
        <b/>
        <sz val="13"/>
        <color theme="1"/>
        <rFont val="Calibri"/>
        <family val="2"/>
        <charset val="238"/>
        <scheme val="minor"/>
      </rPr>
      <t>zostały dopełnione wszystkie wymogi prawne</t>
    </r>
    <r>
      <rPr>
        <sz val="13"/>
        <color theme="1"/>
        <rFont val="Calibri"/>
        <family val="2"/>
        <charset val="238"/>
        <scheme val="minor"/>
      </rPr>
      <t>, związane z planowaną realizacją inwestycji, wymagane przepisami w szczególności o ochronie środowiska, pozwoleniach, uzgodnieniach, opiniach i ocenach związane z planowaną do realizacji inwestycją;</t>
    </r>
  </si>
  <si>
    <r>
      <t xml:space="preserve">posiada </t>
    </r>
    <r>
      <rPr>
        <b/>
        <sz val="13"/>
        <color theme="1"/>
        <rFont val="Calibri"/>
        <family val="2"/>
        <charset val="238"/>
        <scheme val="minor"/>
      </rPr>
      <t>kompletną dokumentację techniczną, projektową oraz projekt organizacji ruchu</t>
    </r>
    <r>
      <rPr>
        <sz val="13"/>
        <color theme="1"/>
        <rFont val="Calibri"/>
        <family val="2"/>
        <charset val="238"/>
        <scheme val="minor"/>
      </rPr>
      <t xml:space="preserve"> związane z planowaną do realizacji inwestycją;</t>
    </r>
  </si>
  <si>
    <r>
      <t xml:space="preserve">w przypadku realizacji w ramach zadania elementów drogi związanej z ochroną niechornionych użytkowników ruchu zastosowanie zostaną </t>
    </r>
    <r>
      <rPr>
        <b/>
        <sz val="13"/>
        <rFont val="Calibri"/>
        <family val="2"/>
        <charset val="238"/>
        <scheme val="minor"/>
      </rPr>
      <t xml:space="preserve">wytyczne Ministra Infrastruktury </t>
    </r>
    <r>
      <rPr>
        <sz val="13"/>
        <rFont val="Calibri"/>
        <family val="2"/>
        <charset val="238"/>
        <scheme val="minor"/>
      </rPr>
      <t>w zakresie projektowania infrastruktury drogowej, w tym w szczególności przejścia dla pieszych realizowane w ramach zadania wyposażone są (będą) w dojście w postaci drogi dla pieszych lub drogi dla pieszych i rowerów i strefę oczekiwania oraz w oświetlenie,  rampy krawężnikowe i system fakturowych oznaczeń nawierzchni;</t>
    </r>
  </si>
  <si>
    <r>
      <t xml:space="preserve">zadanie zostanie wykonane zgodnie z określonym niżej dokumentem / dokumentami </t>
    </r>
    <r>
      <rPr>
        <i/>
        <sz val="12"/>
        <color theme="4"/>
        <rFont val="Calibri"/>
        <family val="2"/>
        <charset val="238"/>
        <scheme val="minor"/>
      </rPr>
      <t>(należy wskazać rodzaj dokumentu/ów, organ wydający, datę wydania dokumentu/ów, nr/znak dokumentu/ów np. pozwolenie na budowę Starosty Poznańskiego z dnia 18 czerwca 2023 r. znak AB.III-7820.3.2023.1)</t>
    </r>
    <r>
      <rPr>
        <sz val="13"/>
        <color theme="1"/>
        <rFont val="Calibri"/>
        <family val="2"/>
        <charset val="238"/>
        <scheme val="minor"/>
      </rPr>
      <t>:</t>
    </r>
  </si>
  <si>
    <r>
      <rPr>
        <b/>
        <sz val="14"/>
        <color theme="1"/>
        <rFont val="Calibri"/>
        <family val="2"/>
        <charset val="238"/>
        <scheme val="minor"/>
      </rPr>
      <t>IV.1. Droga</t>
    </r>
    <r>
      <rPr>
        <sz val="14"/>
        <color theme="1"/>
        <rFont val="Calibri"/>
        <family val="2"/>
        <charset val="238"/>
        <scheme val="minor"/>
      </rPr>
      <t xml:space="preserve"> </t>
    </r>
    <r>
      <rPr>
        <b/>
        <sz val="14"/>
        <color theme="1"/>
        <rFont val="Calibri"/>
        <family val="2"/>
        <charset val="238"/>
        <scheme val="minor"/>
      </rPr>
      <t xml:space="preserve">- </t>
    </r>
    <r>
      <rPr>
        <b/>
        <sz val="14"/>
        <color rgb="FFFF0000"/>
        <rFont val="Calibri"/>
        <family val="2"/>
        <charset val="238"/>
        <scheme val="minor"/>
      </rPr>
      <t>obligatoryjnie</t>
    </r>
    <r>
      <rPr>
        <sz val="14"/>
        <color theme="4"/>
        <rFont val="Calibri"/>
        <family val="2"/>
        <charset val="238"/>
        <scheme val="minor"/>
      </rPr>
      <t xml:space="preserve"> </t>
    </r>
    <r>
      <rPr>
        <i/>
        <sz val="14"/>
        <color theme="4"/>
        <rFont val="Calibri"/>
        <family val="2"/>
        <charset val="238"/>
        <scheme val="minor"/>
      </rPr>
      <t xml:space="preserve">należy określić nr drogi lub dróg, wraz z odpowiednim kilometrażem oraz długością - </t>
    </r>
    <r>
      <rPr>
        <i/>
        <u/>
        <sz val="14"/>
        <color theme="4"/>
        <rFont val="Calibri"/>
        <family val="2"/>
        <charset val="238"/>
        <scheme val="minor"/>
      </rPr>
      <t>stanowiących połączone ze sobą odcinki drogi/dróg (nieprzerwany ciąg drogowy)</t>
    </r>
    <r>
      <rPr>
        <i/>
        <sz val="14"/>
        <color theme="4"/>
        <rFont val="Calibri"/>
        <family val="2"/>
        <charset val="238"/>
        <scheme val="minor"/>
      </rPr>
      <t xml:space="preserve"> - na których w ramach zadania wykonywane będą roboty budowlane; w kolejnych, wybranych punktach należy wskazać przedmiot robót budowlanych planowanych do realizacji na danej drodze (odcinkach drogi)</t>
    </r>
    <r>
      <rPr>
        <i/>
        <sz val="14"/>
        <color theme="1"/>
        <rFont val="Calibri"/>
        <family val="2"/>
        <charset val="238"/>
        <scheme val="minor"/>
      </rPr>
      <t xml:space="preserve">. </t>
    </r>
  </si>
  <si>
    <r>
      <t xml:space="preserve">Roboty w ramach zadania dotyczą
</t>
    </r>
    <r>
      <rPr>
        <i/>
        <sz val="12"/>
        <color theme="8" tint="-0.249977111117893"/>
        <rFont val="Calibri"/>
        <family val="2"/>
        <charset val="238"/>
        <scheme val="minor"/>
      </rPr>
      <t>(opcja nr 3, remont, możliwa do wyboru wyłącznie w przypadku realizacji zadania w oparciu o zgłoszenie remontu drogi)</t>
    </r>
  </si>
  <si>
    <t>wersja 2.3 (2023.06.19)</t>
  </si>
  <si>
    <r>
      <rPr>
        <b/>
        <sz val="14"/>
        <color theme="1"/>
        <rFont val="Calibri"/>
        <family val="2"/>
        <charset val="238"/>
        <scheme val="minor"/>
      </rPr>
      <t xml:space="preserve">Wojewoda Wielkopolski
Wydział Infrastruktury i Rolnictwa
</t>
    </r>
    <r>
      <rPr>
        <sz val="14"/>
        <color theme="1"/>
        <rFont val="Calibri"/>
        <family val="2"/>
        <charset val="238"/>
        <scheme val="minor"/>
      </rPr>
      <t>al. Niepodległości 16/18, 61-713 Poznań
rfrd@poznan.uw.gov.pl</t>
    </r>
  </si>
  <si>
    <t>Rodzaj robót budowlanych (przeważający długością w ramach zadania)</t>
  </si>
  <si>
    <t>Zadanie</t>
  </si>
  <si>
    <t>przebudowa istniejącego elementu drogi</t>
  </si>
  <si>
    <t>remont istniejącego elementu drogi</t>
  </si>
  <si>
    <r>
      <t xml:space="preserve">Roboty w ramach zadania dotyczą
</t>
    </r>
    <r>
      <rPr>
        <i/>
        <sz val="10.5"/>
        <color theme="8" tint="-0.249977111117893"/>
        <rFont val="Calibri"/>
        <family val="2"/>
        <charset val="238"/>
        <scheme val="minor"/>
      </rPr>
      <t>(opcja "remont istniejącego elementu drogi" możliwa do wyboru wyłącznie w przypadku realizacji zadania w oparciu o zgłoszenie remontu drogi)</t>
    </r>
  </si>
  <si>
    <t>kol remont</t>
  </si>
  <si>
    <t>kol nowe</t>
  </si>
  <si>
    <t>rów nowe</t>
  </si>
  <si>
    <t>Zadanie (jedno- / wieloletnie)</t>
  </si>
  <si>
    <t xml:space="preserve">WIELKOPOLSKI URZĄD WOJEWÓDZKI - RZĄDOWY FUNDUSZ ROZWOJU DRÓG (powiat) 2024 R.                         </t>
  </si>
  <si>
    <r>
      <t xml:space="preserve">Na podstawie </t>
    </r>
    <r>
      <rPr>
        <sz val="14"/>
        <rFont val="Calibri"/>
        <family val="2"/>
        <charset val="238"/>
        <scheme val="minor"/>
      </rPr>
      <t>art. 23 ust. 1</t>
    </r>
    <r>
      <rPr>
        <sz val="14"/>
        <color theme="1"/>
        <rFont val="Calibri"/>
        <family val="2"/>
        <charset val="238"/>
        <scheme val="minor"/>
      </rPr>
      <t xml:space="preserve"> ustawy z dnia 2018 r. o Rządowym Funduszu Rozwoju Dróg wnoszę o udzielenie dofinansowania zadania powiatowego </t>
    </r>
  </si>
  <si>
    <t>I. Zadanie na drodze powiatowej</t>
  </si>
  <si>
    <r>
      <t xml:space="preserve">zakres rzeczowy i techniczny zadania </t>
    </r>
    <r>
      <rPr>
        <b/>
        <sz val="13"/>
        <color theme="1"/>
        <rFont val="Calibri"/>
        <family val="2"/>
        <charset val="238"/>
        <scheme val="minor"/>
      </rPr>
      <t>spełnia/będzie spełniał wymagania rozporządzenia</t>
    </r>
    <r>
      <rPr>
        <sz val="13"/>
        <color theme="1"/>
        <rFont val="Calibri"/>
        <family val="2"/>
        <charset val="238"/>
        <scheme val="minor"/>
      </rPr>
      <t xml:space="preserve"> Ministra Infrastruktury z dnia 24 czerwca 2022 r. lub - na podstawie §115 i §116 ww. rozporządzenia -  wymagania przepisów techniczno-budowlanch obowiązujących przed dniem wejścia w życie ww. rozporządzenia oraz rozporządzenia Ministra Infrastruktury z dnia 3 lipca 2003 r. w sprawie szczegółowych warunków technicznych dla znaków i sygnałów drogowych oraz urządzeń bezpieczeństwa ruchu drogowego i warunków ich umieszczania na drogach;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</si>
</sst>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 _z_ł"/>
    <numFmt numFmtId="167" formatCode="mm/yyyy"/>
  </numFmts>
  <fonts count="62">
    <font>
      <sz val="11"/>
      <color theme="1"/>
      <name val="Calibri"/>
      <family val="2"/>
      <charset val="238"/>
      <scheme val="minor"/>
    </font>
    <font>
      <b/>
      <sz val="18"/>
      <color theme="1"/>
      <name val="Calibri"/>
      <family val="2"/>
      <charset val="238"/>
      <scheme val="minor"/>
    </font>
    <font>
      <sz val="14"/>
      <color theme="1"/>
      <name val="Calibri"/>
      <family val="2"/>
      <charset val="238"/>
      <scheme val="minor"/>
    </font>
    <font>
      <b/>
      <sz val="14"/>
      <color theme="1"/>
      <name val="Calibri"/>
      <family val="2"/>
      <charset val="238"/>
      <scheme val="minor"/>
    </font>
    <font>
      <sz val="12"/>
      <color theme="1"/>
      <name val="Calibri"/>
      <family val="2"/>
      <charset val="238"/>
      <scheme val="minor"/>
    </font>
    <font>
      <sz val="10"/>
      <color theme="1"/>
      <name val="Calibri"/>
      <family val="2"/>
      <charset val="238"/>
      <scheme val="minor"/>
    </font>
    <font>
      <b/>
      <sz val="13"/>
      <color theme="1"/>
      <name val="Calibri"/>
      <family val="2"/>
      <charset val="238"/>
      <scheme val="minor"/>
    </font>
    <font>
      <i/>
      <sz val="14"/>
      <color theme="1"/>
      <name val="Calibri"/>
      <family val="2"/>
      <charset val="238"/>
      <scheme val="minor"/>
    </font>
    <font>
      <i/>
      <sz val="12"/>
      <color theme="4"/>
      <name val="Calibri"/>
      <family val="2"/>
      <charset val="238"/>
      <scheme val="minor"/>
    </font>
    <font>
      <sz val="13"/>
      <color theme="1"/>
      <name val="Calibri"/>
      <family val="2"/>
      <charset val="238"/>
      <scheme val="minor"/>
    </font>
    <font>
      <sz val="11"/>
      <color rgb="FFFF0000"/>
      <name val="Calibri"/>
      <family val="2"/>
      <charset val="238"/>
      <scheme val="minor"/>
    </font>
    <font>
      <b/>
      <sz val="18"/>
      <color theme="0"/>
      <name val="Calibri"/>
      <family val="2"/>
      <charset val="238"/>
      <scheme val="minor"/>
    </font>
    <font>
      <sz val="11"/>
      <color theme="1" tint="0.34998626667073579"/>
      <name val="Calibri"/>
      <family val="2"/>
      <charset val="238"/>
      <scheme val="minor"/>
    </font>
    <font>
      <sz val="14"/>
      <name val="Calibri"/>
      <family val="2"/>
      <charset val="238"/>
      <scheme val="minor"/>
    </font>
    <font>
      <sz val="20"/>
      <color theme="1"/>
      <name val="Calibri"/>
      <family val="2"/>
      <charset val="238"/>
      <scheme val="minor"/>
    </font>
    <font>
      <b/>
      <sz val="20"/>
      <color theme="1"/>
      <name val="Calibri"/>
      <family val="2"/>
      <charset val="238"/>
      <scheme val="minor"/>
    </font>
    <font>
      <sz val="16"/>
      <color theme="1"/>
      <name val="Calibri"/>
      <family val="2"/>
      <charset val="238"/>
      <scheme val="minor"/>
    </font>
    <font>
      <i/>
      <sz val="14"/>
      <color rgb="FFFF0000"/>
      <name val="Calibri"/>
      <family val="2"/>
      <charset val="238"/>
      <scheme val="minor"/>
    </font>
    <font>
      <sz val="18"/>
      <color theme="1"/>
      <name val="Calibri"/>
      <family val="2"/>
      <charset val="238"/>
      <scheme val="minor"/>
    </font>
    <font>
      <b/>
      <sz val="12"/>
      <color theme="1"/>
      <name val="Calibri"/>
      <family val="2"/>
      <charset val="238"/>
      <scheme val="minor"/>
    </font>
    <font>
      <b/>
      <sz val="23.5"/>
      <color theme="0"/>
      <name val="Calibri"/>
      <family val="2"/>
      <charset val="238"/>
      <scheme val="minor"/>
    </font>
    <font>
      <sz val="12"/>
      <color theme="4"/>
      <name val="Calibri"/>
      <family val="2"/>
      <charset val="238"/>
      <scheme val="minor"/>
    </font>
    <font>
      <b/>
      <sz val="8"/>
      <color indexed="8"/>
      <name val="Arial"/>
      <family val="2"/>
      <charset val="238"/>
    </font>
    <font>
      <sz val="9"/>
      <name val="Arial"/>
      <family val="2"/>
      <charset val="238"/>
    </font>
    <font>
      <b/>
      <sz val="11"/>
      <color theme="1"/>
      <name val="Calibri"/>
      <family val="2"/>
      <charset val="238"/>
      <scheme val="minor"/>
    </font>
    <font>
      <sz val="9"/>
      <color theme="1"/>
      <name val="Calibri"/>
      <family val="2"/>
      <charset val="238"/>
      <scheme val="minor"/>
    </font>
    <font>
      <b/>
      <sz val="12"/>
      <name val="Calibri"/>
      <family val="2"/>
      <charset val="238"/>
      <scheme val="minor"/>
    </font>
    <font>
      <sz val="12"/>
      <name val="Calibri"/>
      <family val="2"/>
      <charset val="238"/>
      <scheme val="minor"/>
    </font>
    <font>
      <b/>
      <sz val="15"/>
      <color theme="1"/>
      <name val="Calibri"/>
      <family val="2"/>
      <charset val="238"/>
      <scheme val="minor"/>
    </font>
    <font>
      <b/>
      <sz val="13"/>
      <color rgb="FFFF0000"/>
      <name val="Calibri"/>
      <family val="2"/>
      <charset val="238"/>
      <scheme val="minor"/>
    </font>
    <font>
      <sz val="11"/>
      <name val="Calibri"/>
      <family val="2"/>
      <charset val="238"/>
      <scheme val="minor"/>
    </font>
    <font>
      <b/>
      <sz val="9"/>
      <color rgb="FF000000"/>
      <name val="Arial"/>
      <family val="2"/>
      <charset val="238"/>
    </font>
    <font>
      <sz val="9"/>
      <color rgb="FFFF0000"/>
      <name val="Arial"/>
      <family val="2"/>
      <charset val="238"/>
    </font>
    <font>
      <i/>
      <sz val="13"/>
      <name val="Calibri"/>
      <family val="2"/>
      <charset val="238"/>
      <scheme val="minor"/>
    </font>
    <font>
      <sz val="14"/>
      <color rgb="FFFF0000"/>
      <name val="Calibri"/>
      <family val="2"/>
      <charset val="238"/>
      <scheme val="minor"/>
    </font>
    <font>
      <u/>
      <sz val="11"/>
      <color theme="10"/>
      <name val="Calibri"/>
      <family val="2"/>
      <charset val="238"/>
      <scheme val="minor"/>
    </font>
    <font>
      <sz val="10"/>
      <name val="Arial"/>
      <family val="2"/>
      <charset val="238"/>
    </font>
    <font>
      <sz val="10"/>
      <name val="Arial CE"/>
      <charset val="238"/>
    </font>
    <font>
      <sz val="13"/>
      <color theme="4"/>
      <name val="Calibri"/>
      <family val="2"/>
      <charset val="238"/>
      <scheme val="minor"/>
    </font>
    <font>
      <i/>
      <sz val="11"/>
      <color theme="4"/>
      <name val="Calibri"/>
      <family val="2"/>
      <charset val="238"/>
      <scheme val="minor"/>
    </font>
    <font>
      <sz val="8"/>
      <name val="Calibri"/>
      <family val="2"/>
      <charset val="238"/>
      <scheme val="minor"/>
    </font>
    <font>
      <b/>
      <sz val="12"/>
      <color theme="4"/>
      <name val="Calibri"/>
      <family val="2"/>
      <charset val="238"/>
      <scheme val="minor"/>
    </font>
    <font>
      <i/>
      <sz val="11"/>
      <color theme="1"/>
      <name val="Calibri"/>
      <family val="2"/>
      <charset val="238"/>
      <scheme val="minor"/>
    </font>
    <font>
      <b/>
      <sz val="14"/>
      <color theme="5"/>
      <name val="Calibri"/>
      <family val="2"/>
      <charset val="238"/>
      <scheme val="minor"/>
    </font>
    <font>
      <b/>
      <sz val="13"/>
      <name val="Calibri"/>
      <family val="2"/>
      <charset val="238"/>
      <scheme val="minor"/>
    </font>
    <font>
      <sz val="13"/>
      <color theme="1"/>
      <name val="Calibr"/>
      <charset val="238"/>
    </font>
    <font>
      <i/>
      <sz val="13"/>
      <color theme="1"/>
      <name val="Calibr"/>
      <charset val="238"/>
    </font>
    <font>
      <b/>
      <i/>
      <sz val="13"/>
      <name val="Calibri"/>
      <family val="2"/>
      <charset val="238"/>
      <scheme val="minor"/>
    </font>
    <font>
      <sz val="13"/>
      <name val="Calibri"/>
      <family val="2"/>
      <charset val="238"/>
      <scheme val="minor"/>
    </font>
    <font>
      <b/>
      <sz val="14"/>
      <color theme="1"/>
      <name val="Calibri Light"/>
      <family val="2"/>
      <charset val="238"/>
      <scheme val="major"/>
    </font>
    <font>
      <b/>
      <u/>
      <sz val="14"/>
      <color theme="1"/>
      <name val="Calibri"/>
      <family val="2"/>
      <charset val="238"/>
      <scheme val="minor"/>
    </font>
    <font>
      <sz val="9"/>
      <color indexed="60"/>
      <name val="Arial"/>
      <family val="2"/>
      <charset val="238"/>
    </font>
    <font>
      <b/>
      <sz val="9"/>
      <color indexed="60"/>
      <name val="Arial"/>
      <family val="2"/>
      <charset val="238"/>
    </font>
    <font>
      <b/>
      <sz val="14"/>
      <color rgb="FFFF0000"/>
      <name val="Calibri"/>
      <family val="2"/>
      <charset val="238"/>
      <scheme val="minor"/>
    </font>
    <font>
      <sz val="14"/>
      <color theme="4"/>
      <name val="Calibri"/>
      <family val="2"/>
      <charset val="238"/>
      <scheme val="minor"/>
    </font>
    <font>
      <i/>
      <sz val="14"/>
      <color theme="4"/>
      <name val="Calibri"/>
      <family val="2"/>
      <charset val="238"/>
      <scheme val="minor"/>
    </font>
    <font>
      <i/>
      <u/>
      <sz val="14"/>
      <color theme="4"/>
      <name val="Calibri"/>
      <family val="2"/>
      <charset val="238"/>
      <scheme val="minor"/>
    </font>
    <font>
      <i/>
      <sz val="12"/>
      <color theme="8" tint="-0.249977111117893"/>
      <name val="Calibri"/>
      <family val="2"/>
      <charset val="238"/>
      <scheme val="minor"/>
    </font>
    <font>
      <b/>
      <sz val="22"/>
      <color theme="0"/>
      <name val="Calibri"/>
      <family val="2"/>
      <charset val="238"/>
      <scheme val="minor"/>
    </font>
    <font>
      <b/>
      <sz val="10"/>
      <color theme="1"/>
      <name val="Calibri"/>
      <family val="2"/>
      <charset val="238"/>
      <scheme val="minor"/>
    </font>
    <font>
      <b/>
      <sz val="10.5"/>
      <color theme="1"/>
      <name val="Calibri"/>
      <family val="2"/>
      <charset val="238"/>
      <scheme val="minor"/>
    </font>
    <font>
      <i/>
      <sz val="10.5"/>
      <color theme="8" tint="-0.249977111117893"/>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auto="1"/>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auto="1"/>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style="thin">
        <color auto="1"/>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bottom style="thin">
        <color auto="1"/>
      </bottom>
      <diagonal/>
    </border>
    <border>
      <left/>
      <right/>
      <top/>
      <bottom style="thin">
        <color indexed="64"/>
      </bottom>
      <diagonal/>
    </border>
  </borders>
  <cellStyleXfs count="5">
    <xf numFmtId="0" fontId="0" fillId="0" borderId="0"/>
    <xf numFmtId="0" fontId="35" fillId="0" borderId="0" applyNumberFormat="0" applyFill="0" applyBorder="0" applyAlignment="0" applyProtection="0"/>
    <xf numFmtId="0" fontId="36" fillId="0" borderId="0"/>
    <xf numFmtId="0" fontId="37" fillId="0" borderId="0"/>
    <xf numFmtId="9" fontId="36" fillId="0" borderId="0" applyBorder="0" applyProtection="0"/>
  </cellStyleXfs>
  <cellXfs count="327">
    <xf numFmtId="0" fontId="0" fillId="0" borderId="0" xfId="0"/>
    <xf numFmtId="0" fontId="10" fillId="0" borderId="0" xfId="0" applyFont="1"/>
    <xf numFmtId="166" fontId="4" fillId="5" borderId="2" xfId="0" applyNumberFormat="1" applyFont="1" applyFill="1" applyBorder="1" applyAlignment="1" applyProtection="1">
      <alignment vertical="center"/>
      <protection locked="0"/>
    </xf>
    <xf numFmtId="167" fontId="4" fillId="5" borderId="2" xfId="0" applyNumberFormat="1" applyFont="1" applyFill="1" applyBorder="1" applyAlignment="1" applyProtection="1">
      <alignment horizontal="center" vertical="center"/>
      <protection locked="0"/>
    </xf>
    <xf numFmtId="166" fontId="4" fillId="5" borderId="1" xfId="0" applyNumberFormat="1" applyFont="1" applyFill="1" applyBorder="1" applyAlignment="1" applyProtection="1">
      <alignment vertical="center"/>
      <protection locked="0"/>
    </xf>
    <xf numFmtId="166" fontId="4" fillId="5" borderId="2" xfId="0" applyNumberFormat="1" applyFont="1" applyFill="1" applyBorder="1" applyAlignment="1" applyProtection="1">
      <alignment horizontal="right" vertical="center"/>
      <protection locked="0"/>
    </xf>
    <xf numFmtId="166" fontId="4" fillId="5" borderId="1" xfId="0" applyNumberFormat="1" applyFont="1" applyFill="1" applyBorder="1" applyAlignment="1" applyProtection="1">
      <alignment horizontal="right" vertical="center"/>
      <protection locked="0"/>
    </xf>
    <xf numFmtId="164" fontId="0" fillId="5" borderId="2" xfId="0" applyNumberFormat="1" applyFill="1" applyBorder="1" applyAlignment="1" applyProtection="1">
      <alignment vertical="center"/>
      <protection locked="0"/>
    </xf>
    <xf numFmtId="167" fontId="4" fillId="5" borderId="1" xfId="0" applyNumberFormat="1" applyFont="1" applyFill="1" applyBorder="1" applyAlignment="1" applyProtection="1">
      <alignment horizontal="center" vertical="center"/>
      <protection locked="0"/>
    </xf>
    <xf numFmtId="166" fontId="4" fillId="5" borderId="29" xfId="0" applyNumberFormat="1" applyFont="1" applyFill="1" applyBorder="1" applyAlignment="1" applyProtection="1">
      <alignment vertical="center"/>
      <protection locked="0"/>
    </xf>
    <xf numFmtId="167" fontId="4" fillId="5" borderId="28" xfId="0" applyNumberFormat="1" applyFont="1" applyFill="1" applyBorder="1" applyAlignment="1" applyProtection="1">
      <alignment horizontal="center" vertical="center"/>
      <protection locked="0"/>
    </xf>
    <xf numFmtId="0" fontId="0" fillId="0" borderId="0" xfId="0" applyAlignment="1">
      <alignment horizontal="right"/>
    </xf>
    <xf numFmtId="0" fontId="31" fillId="0" borderId="27" xfId="0" applyFont="1" applyBorder="1" applyAlignment="1">
      <alignment horizontal="center" vertical="center" wrapText="1"/>
    </xf>
    <xf numFmtId="0" fontId="31" fillId="0" borderId="27" xfId="0" applyFont="1" applyBorder="1" applyAlignment="1">
      <alignment vertical="center" wrapText="1"/>
    </xf>
    <xf numFmtId="4" fontId="32" fillId="0" borderId="27" xfId="0" applyNumberFormat="1" applyFont="1" applyBorder="1" applyAlignment="1">
      <alignment horizontal="left" vertical="center" wrapText="1"/>
    </xf>
    <xf numFmtId="0" fontId="23" fillId="0" borderId="27" xfId="0" applyFont="1" applyBorder="1" applyAlignment="1">
      <alignment horizontal="left" vertical="center"/>
    </xf>
    <xf numFmtId="0" fontId="0" fillId="0" borderId="27" xfId="0" applyBorder="1" applyAlignment="1">
      <alignment horizontal="left" vertical="center"/>
    </xf>
    <xf numFmtId="14" fontId="0" fillId="0" borderId="27" xfId="0" applyNumberFormat="1" applyBorder="1" applyAlignment="1">
      <alignment horizontal="left" vertical="center"/>
    </xf>
    <xf numFmtId="4" fontId="0" fillId="0" borderId="27" xfId="0" applyNumberFormat="1" applyBorder="1" applyAlignment="1">
      <alignment horizontal="left" vertical="center"/>
    </xf>
    <xf numFmtId="9" fontId="0" fillId="0" borderId="27" xfId="0" applyNumberFormat="1" applyBorder="1" applyAlignment="1">
      <alignment horizontal="left" vertical="center"/>
    </xf>
    <xf numFmtId="1" fontId="0" fillId="0" borderId="0" xfId="0" applyNumberFormat="1"/>
    <xf numFmtId="165" fontId="0" fillId="5" borderId="33" xfId="0" applyNumberFormat="1" applyFill="1" applyBorder="1" applyAlignment="1" applyProtection="1">
      <alignment vertical="center"/>
      <protection locked="0"/>
    </xf>
    <xf numFmtId="165" fontId="0" fillId="5" borderId="27" xfId="0" applyNumberFormat="1" applyFill="1" applyBorder="1" applyAlignment="1" applyProtection="1">
      <alignment vertical="center"/>
      <protection locked="0"/>
    </xf>
    <xf numFmtId="49" fontId="0" fillId="5" borderId="27" xfId="0" applyNumberFormat="1" applyFill="1" applyBorder="1" applyAlignment="1" applyProtection="1">
      <alignment horizontal="right" vertical="center" wrapText="1"/>
      <protection locked="0"/>
    </xf>
    <xf numFmtId="164" fontId="0" fillId="4" borderId="27" xfId="0" applyNumberFormat="1" applyFill="1" applyBorder="1" applyAlignment="1" applyProtection="1">
      <alignment vertical="center"/>
      <protection locked="0"/>
    </xf>
    <xf numFmtId="164" fontId="0" fillId="4" borderId="33" xfId="0" applyNumberFormat="1" applyFill="1" applyBorder="1" applyAlignment="1" applyProtection="1">
      <alignment horizontal="center" vertical="center"/>
      <protection locked="0"/>
    </xf>
    <xf numFmtId="164" fontId="0" fillId="4" borderId="27" xfId="0" applyNumberFormat="1" applyFill="1" applyBorder="1" applyAlignment="1" applyProtection="1">
      <alignment horizontal="center" vertical="center"/>
      <protection locked="0"/>
    </xf>
    <xf numFmtId="0" fontId="9" fillId="4" borderId="27" xfId="0" applyFont="1" applyFill="1" applyBorder="1" applyAlignment="1" applyProtection="1">
      <alignment horizontal="center" vertical="center"/>
      <protection locked="0"/>
    </xf>
    <xf numFmtId="0" fontId="4" fillId="4" borderId="27" xfId="0" applyFont="1" applyFill="1" applyBorder="1" applyAlignment="1" applyProtection="1">
      <alignment vertical="center" wrapText="1"/>
      <protection locked="0"/>
    </xf>
    <xf numFmtId="0" fontId="9" fillId="4" borderId="30"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wrapText="1"/>
      <protection locked="0"/>
    </xf>
    <xf numFmtId="164" fontId="0" fillId="0" borderId="27" xfId="0" applyNumberFormat="1" applyBorder="1" applyAlignment="1">
      <alignment horizontal="right" vertical="center"/>
    </xf>
    <xf numFmtId="0" fontId="22" fillId="0" borderId="35" xfId="0" applyFont="1" applyBorder="1" applyAlignment="1">
      <alignment horizontal="center" vertical="center" wrapText="1"/>
    </xf>
    <xf numFmtId="0" fontId="22" fillId="6" borderId="37" xfId="0" applyFont="1" applyFill="1" applyBorder="1" applyAlignment="1">
      <alignment vertical="center" wrapText="1"/>
    </xf>
    <xf numFmtId="0" fontId="22" fillId="6" borderId="35" xfId="0" applyFont="1" applyFill="1" applyBorder="1" applyAlignment="1">
      <alignment vertical="center" wrapText="1"/>
    </xf>
    <xf numFmtId="0" fontId="22" fillId="6" borderId="35" xfId="0" applyFont="1" applyFill="1" applyBorder="1" applyAlignment="1">
      <alignment horizontal="center" vertical="center" wrapText="1"/>
    </xf>
    <xf numFmtId="0" fontId="51" fillId="0" borderId="35" xfId="0" applyFont="1" applyBorder="1" applyAlignment="1">
      <alignment horizontal="right" vertical="center"/>
    </xf>
    <xf numFmtId="0" fontId="51" fillId="0" borderId="35" xfId="0" applyFont="1" applyBorder="1" applyAlignment="1">
      <alignment horizontal="left" vertical="center" wrapText="1"/>
    </xf>
    <xf numFmtId="164" fontId="51" fillId="0" borderId="35" xfId="0" applyNumberFormat="1" applyFont="1" applyBorder="1" applyAlignment="1">
      <alignment horizontal="right" vertical="center" wrapText="1"/>
    </xf>
    <xf numFmtId="1" fontId="51" fillId="0" borderId="35" xfId="0" applyNumberFormat="1" applyFont="1" applyBorder="1" applyAlignment="1">
      <alignment horizontal="right" vertical="center" wrapText="1"/>
    </xf>
    <xf numFmtId="4" fontId="52" fillId="0" borderId="35" xfId="0" applyNumberFormat="1" applyFont="1" applyBorder="1" applyAlignment="1">
      <alignment horizontal="right" vertical="center" wrapText="1"/>
    </xf>
    <xf numFmtId="4" fontId="52" fillId="0" borderId="36" xfId="0" applyNumberFormat="1" applyFont="1" applyBorder="1" applyAlignment="1">
      <alignment vertical="center"/>
    </xf>
    <xf numFmtId="4" fontId="52" fillId="0" borderId="35" xfId="0" applyNumberFormat="1" applyFont="1" applyBorder="1" applyAlignment="1">
      <alignment vertical="center" wrapText="1"/>
    </xf>
    <xf numFmtId="9" fontId="51" fillId="0" borderId="35" xfId="0" applyNumberFormat="1" applyFont="1" applyBorder="1" applyAlignment="1">
      <alignment horizontal="center" vertical="center"/>
    </xf>
    <xf numFmtId="0" fontId="22" fillId="6" borderId="43" xfId="0" applyFont="1" applyFill="1" applyBorder="1" applyAlignment="1">
      <alignment vertical="center" wrapText="1"/>
    </xf>
    <xf numFmtId="0" fontId="22" fillId="6" borderId="27" xfId="0" applyFont="1" applyFill="1" applyBorder="1" applyAlignment="1">
      <alignment horizontal="center" vertical="center" wrapText="1"/>
    </xf>
    <xf numFmtId="0" fontId="22" fillId="6" borderId="27" xfId="0" applyFont="1" applyFill="1" applyBorder="1" applyAlignment="1">
      <alignment vertical="center" wrapText="1"/>
    </xf>
    <xf numFmtId="164" fontId="51" fillId="0" borderId="44" xfId="0" applyNumberFormat="1" applyFont="1" applyBorder="1" applyAlignment="1" applyProtection="1">
      <alignment horizontal="right" vertical="center" wrapText="1"/>
      <protection locked="0"/>
    </xf>
    <xf numFmtId="164" fontId="51" fillId="0" borderId="44" xfId="0" applyNumberFormat="1" applyFont="1" applyBorder="1" applyAlignment="1">
      <alignment horizontal="right" vertical="center" wrapText="1"/>
    </xf>
    <xf numFmtId="0" fontId="23" fillId="0" borderId="27" xfId="0" applyFont="1" applyBorder="1" applyAlignment="1">
      <alignment horizontal="center" vertical="center"/>
    </xf>
    <xf numFmtId="0" fontId="20" fillId="2" borderId="0" xfId="0" applyFont="1" applyFill="1" applyAlignment="1">
      <alignment vertical="center" wrapText="1"/>
    </xf>
    <xf numFmtId="0" fontId="12"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2" fillId="0" borderId="0" xfId="0" applyFont="1"/>
    <xf numFmtId="0" fontId="0" fillId="0" borderId="20" xfId="0" applyBorder="1"/>
    <xf numFmtId="0" fontId="9" fillId="0" borderId="0" xfId="0" applyFont="1" applyAlignment="1">
      <alignment vertical="top"/>
    </xf>
    <xf numFmtId="0" fontId="16"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center" vertical="top" wrapText="1"/>
    </xf>
    <xf numFmtId="0" fontId="9" fillId="0" borderId="0" xfId="0" applyFont="1"/>
    <xf numFmtId="0" fontId="4" fillId="0" borderId="0" xfId="0" applyFont="1"/>
    <xf numFmtId="0" fontId="16" fillId="0" borderId="0" xfId="0" applyFont="1"/>
    <xf numFmtId="0" fontId="15" fillId="0" borderId="0" xfId="0" applyFont="1"/>
    <xf numFmtId="0" fontId="16" fillId="0" borderId="0" xfId="0" applyFont="1" applyAlignment="1">
      <alignment vertical="center" wrapText="1"/>
    </xf>
    <xf numFmtId="0" fontId="28" fillId="0" borderId="0" xfId="0" applyFont="1"/>
    <xf numFmtId="0" fontId="18" fillId="0" borderId="0" xfId="0" applyFont="1"/>
    <xf numFmtId="0" fontId="2" fillId="0" borderId="0" xfId="0" applyFont="1" applyAlignment="1">
      <alignment horizontal="center"/>
    </xf>
    <xf numFmtId="0" fontId="4" fillId="0" borderId="0" xfId="0" applyFont="1" applyAlignment="1">
      <alignment vertical="center" wrapText="1"/>
    </xf>
    <xf numFmtId="0" fontId="4" fillId="2" borderId="20" xfId="0" applyFont="1" applyFill="1" applyBorder="1" applyAlignment="1">
      <alignment vertical="top" wrapText="1"/>
    </xf>
    <xf numFmtId="0" fontId="17" fillId="0" borderId="0" xfId="0" applyFont="1"/>
    <xf numFmtId="0" fontId="3" fillId="0" borderId="0" xfId="0" applyFont="1" applyAlignment="1">
      <alignment vertical="center"/>
    </xf>
    <xf numFmtId="4" fontId="2" fillId="0" borderId="0" xfId="0" applyNumberFormat="1" applyFont="1" applyAlignment="1">
      <alignment vertical="center"/>
    </xf>
    <xf numFmtId="0" fontId="17" fillId="0" borderId="0" xfId="0" applyFont="1" applyAlignment="1">
      <alignment vertical="center"/>
    </xf>
    <xf numFmtId="0" fontId="2" fillId="0" borderId="0" xfId="0" applyFont="1" applyAlignment="1">
      <alignment vertical="center"/>
    </xf>
    <xf numFmtId="2" fontId="18" fillId="0" borderId="0" xfId="0" applyNumberFormat="1" applyFont="1"/>
    <xf numFmtId="0" fontId="2" fillId="0" borderId="0" xfId="0" applyFont="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vertical="center"/>
    </xf>
    <xf numFmtId="0" fontId="19" fillId="0" borderId="4" xfId="0" applyFont="1" applyBorder="1" applyAlignment="1">
      <alignment horizontal="right" vertical="center"/>
    </xf>
    <xf numFmtId="4" fontId="19" fillId="0" borderId="28" xfId="0" applyNumberFormat="1" applyFont="1" applyBorder="1" applyAlignment="1">
      <alignment vertical="center"/>
    </xf>
    <xf numFmtId="0" fontId="19" fillId="0" borderId="6" xfId="0" applyFont="1" applyBorder="1" applyAlignment="1">
      <alignment horizontal="left" vertical="center"/>
    </xf>
    <xf numFmtId="0" fontId="19" fillId="0" borderId="5" xfId="0" applyFont="1" applyBorder="1" applyAlignment="1">
      <alignment horizontal="left" vertical="center"/>
    </xf>
    <xf numFmtId="0" fontId="3" fillId="0" borderId="0" xfId="0" applyFont="1" applyAlignment="1">
      <alignment vertical="center" wrapText="1"/>
    </xf>
    <xf numFmtId="0" fontId="19" fillId="0" borderId="33" xfId="0" applyFont="1" applyBorder="1" applyAlignment="1">
      <alignment horizontal="center" vertical="center" wrapText="1"/>
    </xf>
    <xf numFmtId="0" fontId="19" fillId="0" borderId="46" xfId="0" applyFont="1" applyBorder="1" applyAlignment="1">
      <alignment horizontal="center" vertical="center" wrapText="1"/>
    </xf>
    <xf numFmtId="0" fontId="25" fillId="0" borderId="3" xfId="0" applyFont="1" applyBorder="1" applyAlignment="1">
      <alignment horizontal="center" vertical="center"/>
    </xf>
    <xf numFmtId="0" fontId="3" fillId="0" borderId="22" xfId="0" applyFont="1" applyBorder="1" applyAlignment="1">
      <alignment horizontal="right" vertical="center"/>
    </xf>
    <xf numFmtId="4" fontId="19" fillId="0" borderId="22" xfId="0" applyNumberFormat="1" applyFont="1" applyBorder="1" applyAlignment="1">
      <alignment vertical="center"/>
    </xf>
    <xf numFmtId="4" fontId="3" fillId="0" borderId="24" xfId="0" applyNumberFormat="1" applyFont="1" applyBorder="1" applyAlignment="1">
      <alignment vertical="center"/>
    </xf>
    <xf numFmtId="0" fontId="28" fillId="0" borderId="0" xfId="0" applyFont="1" applyAlignment="1">
      <alignment vertical="center" wrapText="1"/>
    </xf>
    <xf numFmtId="0" fontId="19" fillId="0" borderId="4" xfId="0" applyFont="1" applyBorder="1" applyAlignment="1">
      <alignment horizontal="center" vertical="center" wrapText="1"/>
    </xf>
    <xf numFmtId="0" fontId="19" fillId="2" borderId="27" xfId="0" applyFont="1" applyFill="1" applyBorder="1" applyAlignment="1">
      <alignment horizontal="center" vertical="center" wrapText="1"/>
    </xf>
    <xf numFmtId="0" fontId="5" fillId="0" borderId="0" xfId="0" applyFont="1"/>
    <xf numFmtId="0" fontId="0" fillId="0" borderId="34" xfId="0" applyBorder="1" applyAlignment="1">
      <alignment vertical="center"/>
    </xf>
    <xf numFmtId="0" fontId="0" fillId="0" borderId="27" xfId="0" applyBorder="1" applyAlignment="1">
      <alignment vertical="center"/>
    </xf>
    <xf numFmtId="0" fontId="3" fillId="0" borderId="27" xfId="0" applyFont="1" applyBorder="1" applyAlignment="1">
      <alignment horizontal="right" vertical="center"/>
    </xf>
    <xf numFmtId="0" fontId="2" fillId="0" borderId="22" xfId="0" applyFont="1" applyBorder="1"/>
    <xf numFmtId="164" fontId="3" fillId="0" borderId="23" xfId="0" applyNumberFormat="1" applyFont="1" applyBorder="1" applyAlignment="1">
      <alignment vertical="center"/>
    </xf>
    <xf numFmtId="164" fontId="3" fillId="0" borderId="24" xfId="0" applyNumberFormat="1" applyFont="1" applyBorder="1" applyAlignment="1">
      <alignment vertical="center"/>
    </xf>
    <xf numFmtId="164" fontId="2" fillId="0" borderId="0" xfId="0" applyNumberFormat="1" applyFont="1"/>
    <xf numFmtId="0" fontId="24" fillId="0" borderId="0" xfId="0" applyFont="1" applyAlignment="1">
      <alignment vertical="center"/>
    </xf>
    <xf numFmtId="0" fontId="3" fillId="0" borderId="25" xfId="0" applyFont="1" applyBorder="1" applyAlignment="1">
      <alignment horizontal="right" vertical="center"/>
    </xf>
    <xf numFmtId="164" fontId="3" fillId="0" borderId="0" xfId="0" applyNumberFormat="1" applyFont="1" applyAlignment="1">
      <alignment horizontal="right" vertical="center"/>
    </xf>
    <xf numFmtId="0" fontId="19" fillId="0" borderId="30" xfId="0" applyFont="1" applyBorder="1" applyAlignment="1">
      <alignment horizontal="center" vertical="center"/>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5" fillId="0" borderId="3" xfId="0" applyFont="1" applyBorder="1" applyAlignment="1">
      <alignment horizontal="center" vertical="center" wrapText="1"/>
    </xf>
    <xf numFmtId="0" fontId="3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164" fontId="19" fillId="0" borderId="1" xfId="0" applyNumberFormat="1" applyFont="1" applyBorder="1" applyAlignment="1">
      <alignment vertical="center"/>
    </xf>
    <xf numFmtId="164" fontId="19" fillId="0" borderId="5" xfId="0" applyNumberFormat="1" applyFont="1" applyBorder="1" applyAlignment="1">
      <alignment vertical="center"/>
    </xf>
    <xf numFmtId="164" fontId="19" fillId="0" borderId="6" xfId="0" applyNumberFormat="1" applyFont="1" applyBorder="1" applyAlignment="1">
      <alignment vertical="center"/>
    </xf>
    <xf numFmtId="0" fontId="0" fillId="0" borderId="0" xfId="0" applyAlignment="1">
      <alignment horizontal="left" vertical="center" wrapText="1"/>
    </xf>
    <xf numFmtId="0" fontId="30" fillId="0" borderId="1" xfId="0" applyFont="1" applyBorder="1" applyAlignment="1">
      <alignment horizontal="center" vertical="center"/>
    </xf>
    <xf numFmtId="164" fontId="19" fillId="0" borderId="27" xfId="0" applyNumberFormat="1" applyFont="1" applyBorder="1" applyAlignment="1">
      <alignment vertical="center"/>
    </xf>
    <xf numFmtId="0" fontId="6" fillId="0" borderId="0" xfId="0" applyFont="1" applyAlignment="1">
      <alignment horizontal="left" vertical="center" wrapText="1"/>
    </xf>
    <xf numFmtId="0" fontId="19" fillId="0" borderId="20" xfId="0" applyFont="1" applyBorder="1" applyAlignment="1">
      <alignment vertical="center" wrapText="1"/>
    </xf>
    <xf numFmtId="0" fontId="0" fillId="0" borderId="27"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vertical="center" wrapText="1"/>
    </xf>
    <xf numFmtId="0" fontId="2" fillId="0" borderId="0" xfId="0" applyFont="1" applyAlignment="1">
      <alignment horizontal="left" vertical="top" wrapText="1"/>
    </xf>
    <xf numFmtId="0" fontId="0" fillId="0" borderId="27" xfId="0" applyBorder="1" applyAlignment="1">
      <alignment horizontal="center" vertical="center"/>
    </xf>
    <xf numFmtId="0" fontId="4" fillId="0" borderId="22" xfId="0" applyFont="1" applyBorder="1" applyAlignment="1">
      <alignment vertical="center" wrapText="1"/>
    </xf>
    <xf numFmtId="0" fontId="1" fillId="0" borderId="0" xfId="0" applyFont="1" applyAlignment="1">
      <alignment horizontal="left" wrapText="1"/>
    </xf>
    <xf numFmtId="0" fontId="2" fillId="0" borderId="0" xfId="0" applyFont="1" applyAlignment="1">
      <alignment horizontal="left" vertical="center" wrapText="1"/>
    </xf>
    <xf numFmtId="0" fontId="6" fillId="0" borderId="0" xfId="0" applyFont="1"/>
    <xf numFmtId="0" fontId="9" fillId="0" borderId="27"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6" fillId="0" borderId="0" xfId="0" applyFont="1" applyAlignment="1">
      <alignment horizontal="left" vertical="center"/>
    </xf>
    <xf numFmtId="0" fontId="47" fillId="0" borderId="0" xfId="0" applyFont="1" applyAlignment="1">
      <alignment vertical="center" wrapText="1"/>
    </xf>
    <xf numFmtId="0" fontId="9" fillId="0" borderId="0" xfId="0" applyFont="1" applyAlignment="1">
      <alignment horizontal="left" vertical="center" wrapText="1"/>
    </xf>
    <xf numFmtId="0" fontId="0" fillId="5" borderId="27" xfId="0" applyFill="1" applyBorder="1" applyAlignment="1" applyProtection="1">
      <alignment horizontal="center" vertical="center"/>
      <protection locked="0"/>
    </xf>
    <xf numFmtId="0" fontId="0" fillId="4" borderId="30" xfId="0" applyFill="1" applyBorder="1" applyAlignment="1" applyProtection="1">
      <alignment vertical="top"/>
      <protection locked="0"/>
    </xf>
    <xf numFmtId="0" fontId="0" fillId="4" borderId="30" xfId="0"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protection locked="0"/>
    </xf>
    <xf numFmtId="0" fontId="0" fillId="4" borderId="1" xfId="0" applyFill="1" applyBorder="1" applyAlignment="1" applyProtection="1">
      <alignment vertical="top" wrapText="1"/>
      <protection locked="0"/>
    </xf>
    <xf numFmtId="164" fontId="4" fillId="5" borderId="2" xfId="0" applyNumberFormat="1" applyFont="1" applyFill="1" applyBorder="1" applyAlignment="1" applyProtection="1">
      <alignment vertical="center"/>
      <protection locked="0"/>
    </xf>
    <xf numFmtId="164" fontId="4" fillId="5" borderId="27" xfId="0" applyNumberFormat="1" applyFont="1" applyFill="1" applyBorder="1" applyAlignment="1" applyProtection="1">
      <alignment vertical="center"/>
      <protection locked="0"/>
    </xf>
    <xf numFmtId="0" fontId="5" fillId="0" borderId="14" xfId="0" applyFont="1" applyBorder="1" applyAlignment="1">
      <alignment horizontal="center" vertical="center"/>
    </xf>
    <xf numFmtId="0" fontId="19" fillId="0" borderId="0" xfId="0" applyFont="1" applyAlignment="1">
      <alignment horizontal="right" vertical="center"/>
    </xf>
    <xf numFmtId="0" fontId="26" fillId="0" borderId="0" xfId="0" applyFont="1" applyAlignment="1">
      <alignment horizontal="right" vertical="center"/>
    </xf>
    <xf numFmtId="0" fontId="60" fillId="0" borderId="30" xfId="0" applyFont="1" applyBorder="1" applyAlignment="1">
      <alignment horizontal="center" vertical="center" wrapText="1"/>
    </xf>
    <xf numFmtId="0" fontId="0" fillId="2" borderId="2" xfId="0" applyFill="1" applyBorder="1" applyAlignment="1">
      <alignment horizontal="center" vertical="center" wrapText="1"/>
    </xf>
    <xf numFmtId="164" fontId="0" fillId="4" borderId="24" xfId="0" applyNumberFormat="1" applyFill="1" applyBorder="1" applyAlignment="1" applyProtection="1">
      <alignment vertical="center"/>
      <protection locked="0"/>
    </xf>
    <xf numFmtId="0" fontId="59" fillId="0" borderId="31" xfId="0" applyFont="1" applyBorder="1" applyAlignment="1">
      <alignment horizontal="center" vertical="center" wrapText="1"/>
    </xf>
    <xf numFmtId="164" fontId="0" fillId="4" borderId="27" xfId="0" applyNumberFormat="1" applyFill="1" applyBorder="1" applyAlignment="1" applyProtection="1">
      <alignment vertical="center" wrapText="1"/>
      <protection locked="0"/>
    </xf>
    <xf numFmtId="0" fontId="30" fillId="0" borderId="27" xfId="0" applyFont="1" applyBorder="1" applyAlignment="1">
      <alignment horizontal="center" vertical="center"/>
    </xf>
    <xf numFmtId="49" fontId="0" fillId="0" borderId="27" xfId="0" applyNumberFormat="1" applyBorder="1" applyAlignment="1">
      <alignment horizontal="left" vertical="center"/>
    </xf>
    <xf numFmtId="49" fontId="27" fillId="5" borderId="27" xfId="0" applyNumberFormat="1" applyFont="1" applyFill="1" applyBorder="1" applyAlignment="1" applyProtection="1">
      <alignment horizontal="left" vertical="center"/>
      <protection locked="0"/>
    </xf>
    <xf numFmtId="0" fontId="23" fillId="0" borderId="27" xfId="0" applyFont="1" applyBorder="1" applyAlignment="1">
      <alignment horizontal="left" vertical="center" wrapText="1"/>
    </xf>
    <xf numFmtId="0" fontId="19" fillId="0" borderId="0" xfId="0" applyFont="1" applyAlignment="1">
      <alignment horizontal="right" vertical="center" wrapText="1"/>
    </xf>
    <xf numFmtId="0" fontId="9" fillId="5" borderId="27" xfId="0" applyFont="1" applyFill="1" applyBorder="1" applyAlignment="1" applyProtection="1">
      <alignment horizontal="left" vertical="center" wrapText="1"/>
      <protection locked="0"/>
    </xf>
    <xf numFmtId="0" fontId="2" fillId="0" borderId="47" xfId="0" applyFont="1" applyBorder="1" applyAlignment="1">
      <alignment horizontal="left" vertical="center" wrapText="1"/>
    </xf>
    <xf numFmtId="0" fontId="29" fillId="0" borderId="27" xfId="0" applyFont="1" applyBorder="1" applyAlignment="1">
      <alignment horizontal="left" vertical="center" wrapText="1"/>
    </xf>
    <xf numFmtId="0" fontId="6" fillId="0" borderId="0" xfId="0" applyFont="1" applyAlignment="1">
      <alignment horizontal="left"/>
    </xf>
    <xf numFmtId="0" fontId="0" fillId="7" borderId="27" xfId="0" applyFill="1" applyBorder="1" applyAlignment="1" applyProtection="1">
      <alignment horizontal="center"/>
      <protection locked="0"/>
    </xf>
    <xf numFmtId="0" fontId="4" fillId="5" borderId="22"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48" fillId="0" borderId="22" xfId="0" applyFont="1" applyBorder="1" applyAlignment="1">
      <alignment horizontal="left" vertical="center" wrapText="1"/>
    </xf>
    <xf numFmtId="0" fontId="48" fillId="0" borderId="23" xfId="0" applyFont="1" applyBorder="1" applyAlignment="1">
      <alignment horizontal="left" vertical="center" wrapText="1"/>
    </xf>
    <xf numFmtId="0" fontId="48" fillId="0" borderId="24" xfId="0" applyFont="1" applyBorder="1" applyAlignment="1">
      <alignment horizontal="left" vertical="center" wrapText="1"/>
    </xf>
    <xf numFmtId="0" fontId="9" fillId="0" borderId="31" xfId="0" applyFont="1" applyBorder="1" applyAlignment="1">
      <alignment horizontal="left" vertical="center" wrapText="1"/>
    </xf>
    <xf numFmtId="0" fontId="9" fillId="0" borderId="25" xfId="0" applyFont="1" applyBorder="1" applyAlignment="1">
      <alignment horizontal="left" vertical="center" wrapText="1"/>
    </xf>
    <xf numFmtId="0" fontId="9" fillId="0" borderId="32" xfId="0" applyFont="1" applyBorder="1" applyAlignment="1">
      <alignment horizontal="left" vertical="center" wrapText="1"/>
    </xf>
    <xf numFmtId="0" fontId="6" fillId="0" borderId="0" xfId="0" applyFont="1" applyAlignment="1">
      <alignment horizontal="left" vertical="center"/>
    </xf>
    <xf numFmtId="0" fontId="9" fillId="0" borderId="27" xfId="0" applyFont="1" applyBorder="1" applyAlignment="1">
      <alignment horizontal="left" vertical="center" wrapText="1"/>
    </xf>
    <xf numFmtId="0" fontId="9" fillId="2" borderId="31"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0" borderId="30" xfId="0" applyFont="1" applyBorder="1" applyAlignment="1">
      <alignment horizontal="center" vertical="center"/>
    </xf>
    <xf numFmtId="0" fontId="9" fillId="0" borderId="33" xfId="0" applyFont="1"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left" vertical="center" wrapText="1"/>
    </xf>
    <xf numFmtId="0" fontId="19" fillId="0" borderId="27" xfId="0" applyFont="1" applyBorder="1" applyAlignment="1">
      <alignment horizontal="center" vertical="center" wrapText="1"/>
    </xf>
    <xf numFmtId="0" fontId="58" fillId="3" borderId="0" xfId="0" applyFont="1" applyFill="1" applyAlignment="1">
      <alignment horizontal="center" vertical="center" wrapText="1"/>
    </xf>
    <xf numFmtId="0" fontId="9" fillId="5" borderId="22" xfId="0" applyFont="1" applyFill="1" applyBorder="1" applyAlignment="1" applyProtection="1">
      <alignment horizontal="right"/>
      <protection locked="0"/>
    </xf>
    <xf numFmtId="0" fontId="9" fillId="5" borderId="23" xfId="0" applyFont="1" applyFill="1" applyBorder="1" applyAlignment="1" applyProtection="1">
      <alignment horizontal="right"/>
      <protection locked="0"/>
    </xf>
    <xf numFmtId="0" fontId="9" fillId="5" borderId="24" xfId="0" applyFont="1" applyFill="1" applyBorder="1" applyAlignment="1" applyProtection="1">
      <alignment horizontal="right"/>
      <protection locked="0"/>
    </xf>
    <xf numFmtId="0" fontId="2" fillId="0" borderId="0" xfId="0" applyFont="1" applyAlignment="1">
      <alignment horizontal="center" vertical="top" wrapText="1"/>
    </xf>
    <xf numFmtId="0" fontId="9" fillId="0" borderId="25" xfId="0" applyFont="1" applyBorder="1" applyAlignment="1">
      <alignment horizontal="right" vertical="top"/>
    </xf>
    <xf numFmtId="0" fontId="15" fillId="0" borderId="0" xfId="0" applyFont="1" applyAlignment="1">
      <alignment horizontal="center"/>
    </xf>
    <xf numFmtId="0" fontId="2" fillId="0" borderId="0" xfId="0" applyFont="1" applyAlignment="1">
      <alignment horizontal="center" vertical="center" wrapText="1"/>
    </xf>
    <xf numFmtId="0" fontId="4" fillId="5" borderId="22" xfId="0" applyFont="1" applyFill="1" applyBorder="1" applyAlignment="1" applyProtection="1">
      <alignment horizontal="left" vertical="top" wrapText="1"/>
      <protection locked="0"/>
    </xf>
    <xf numFmtId="0" fontId="4" fillId="5" borderId="23" xfId="0" applyFont="1" applyFill="1" applyBorder="1" applyAlignment="1" applyProtection="1">
      <alignment horizontal="left" vertical="top" wrapText="1"/>
      <protection locked="0"/>
    </xf>
    <xf numFmtId="0" fontId="4" fillId="5" borderId="24" xfId="0" applyFont="1" applyFill="1" applyBorder="1" applyAlignment="1" applyProtection="1">
      <alignment horizontal="left" vertical="top" wrapText="1"/>
      <protection locked="0"/>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30" xfId="0" applyFont="1" applyBorder="1" applyAlignment="1">
      <alignment horizontal="center" vertical="center"/>
    </xf>
    <xf numFmtId="0" fontId="19" fillId="0" borderId="2" xfId="0" applyFont="1" applyBorder="1" applyAlignment="1">
      <alignment horizontal="center" vertical="center"/>
    </xf>
    <xf numFmtId="164" fontId="0" fillId="4" borderId="22" xfId="0" applyNumberFormat="1" applyFill="1" applyBorder="1" applyAlignment="1" applyProtection="1">
      <alignment horizontal="center" vertical="center"/>
      <protection locked="0"/>
    </xf>
    <xf numFmtId="164" fontId="0" fillId="4" borderId="24" xfId="0" applyNumberFormat="1" applyFill="1" applyBorder="1" applyAlignment="1" applyProtection="1">
      <alignment horizontal="center" vertical="center"/>
      <protection locked="0"/>
    </xf>
    <xf numFmtId="164" fontId="0" fillId="5" borderId="7" xfId="0" applyNumberFormat="1" applyFill="1" applyBorder="1" applyAlignment="1" applyProtection="1">
      <alignment horizontal="center" vertical="center"/>
      <protection locked="0"/>
    </xf>
    <xf numFmtId="164" fontId="0" fillId="5" borderId="8" xfId="0" applyNumberFormat="1" applyFill="1" applyBorder="1" applyAlignment="1" applyProtection="1">
      <alignment horizontal="center" vertical="center"/>
      <protection locked="0"/>
    </xf>
    <xf numFmtId="164" fontId="0" fillId="5" borderId="22" xfId="0" applyNumberFormat="1" applyFill="1" applyBorder="1" applyAlignment="1" applyProtection="1">
      <alignment horizontal="center" vertical="center"/>
      <protection locked="0"/>
    </xf>
    <xf numFmtId="164" fontId="0" fillId="5" borderId="24" xfId="0" applyNumberFormat="1" applyFill="1" applyBorder="1" applyAlignment="1" applyProtection="1">
      <alignment horizontal="center" vertical="center"/>
      <protection locked="0"/>
    </xf>
    <xf numFmtId="1" fontId="4" fillId="5" borderId="22" xfId="0" applyNumberFormat="1" applyFont="1" applyFill="1" applyBorder="1" applyAlignment="1" applyProtection="1">
      <alignment horizontal="center" vertical="center"/>
      <protection locked="0"/>
    </xf>
    <xf numFmtId="1" fontId="4" fillId="5" borderId="24" xfId="0" applyNumberFormat="1" applyFont="1" applyFill="1" applyBorder="1" applyAlignment="1" applyProtection="1">
      <alignment horizontal="center" vertical="center"/>
      <protection locked="0"/>
    </xf>
    <xf numFmtId="0" fontId="19" fillId="2" borderId="26" xfId="0" applyFont="1" applyFill="1" applyBorder="1" applyAlignment="1">
      <alignment horizontal="left" vertical="center" wrapText="1"/>
    </xf>
    <xf numFmtId="0" fontId="3" fillId="0" borderId="26" xfId="0" applyFont="1" applyBorder="1" applyAlignment="1">
      <alignment horizontal="left" vertical="center" wrapText="1"/>
    </xf>
    <xf numFmtId="0" fontId="1" fillId="0" borderId="27" xfId="0" applyFont="1" applyBorder="1" applyAlignment="1">
      <alignment horizontal="left" vertical="center" wrapText="1"/>
    </xf>
    <xf numFmtId="0" fontId="9" fillId="5" borderId="27" xfId="0" applyFont="1" applyFill="1" applyBorder="1" applyAlignment="1" applyProtection="1">
      <alignment horizontal="left" vertical="top" wrapText="1"/>
      <protection locked="0"/>
    </xf>
    <xf numFmtId="0" fontId="45" fillId="0" borderId="27" xfId="0" applyFont="1" applyBorder="1" applyAlignment="1">
      <alignment horizontal="left" vertical="center" wrapText="1"/>
    </xf>
    <xf numFmtId="0" fontId="49" fillId="4" borderId="27" xfId="0" applyFont="1" applyFill="1" applyBorder="1" applyAlignment="1" applyProtection="1">
      <alignment horizontal="center" vertical="center"/>
      <protection locked="0"/>
    </xf>
    <xf numFmtId="0" fontId="43" fillId="2" borderId="27" xfId="0" applyFont="1" applyFill="1" applyBorder="1" applyAlignment="1">
      <alignment horizontal="left" vertical="center" wrapText="1"/>
    </xf>
    <xf numFmtId="164" fontId="0" fillId="4" borderId="27" xfId="0" applyNumberFormat="1" applyFill="1" applyBorder="1" applyAlignment="1" applyProtection="1">
      <alignment horizontal="center" vertical="center"/>
      <protection locked="0"/>
    </xf>
    <xf numFmtId="0" fontId="24" fillId="0" borderId="22" xfId="0" applyFont="1" applyBorder="1" applyAlignment="1">
      <alignment horizontal="center" vertical="center" wrapText="1"/>
    </xf>
    <xf numFmtId="0" fontId="24" fillId="0" borderId="24" xfId="0" applyFont="1" applyBorder="1" applyAlignment="1">
      <alignment horizontal="center"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19" fillId="0" borderId="30" xfId="0" applyFont="1" applyBorder="1" applyAlignment="1">
      <alignment horizontal="center" vertical="center" wrapText="1"/>
    </xf>
    <xf numFmtId="0" fontId="19" fillId="0" borderId="2" xfId="0" applyFont="1" applyBorder="1" applyAlignment="1">
      <alignment horizontal="center" vertical="center" wrapText="1"/>
    </xf>
    <xf numFmtId="0" fontId="3" fillId="2" borderId="26" xfId="0" applyFont="1" applyFill="1" applyBorder="1" applyAlignment="1">
      <alignment horizontal="left" vertical="center" wrapText="1"/>
    </xf>
    <xf numFmtId="0" fontId="34" fillId="0" borderId="5" xfId="0" applyFont="1" applyBorder="1" applyAlignment="1" applyProtection="1">
      <alignment horizontal="left" vertical="center"/>
      <protection locked="0"/>
    </xf>
    <xf numFmtId="0" fontId="34" fillId="0" borderId="19"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wrapText="1"/>
      <protection locked="0"/>
    </xf>
    <xf numFmtId="0" fontId="2" fillId="5" borderId="12" xfId="0" applyFont="1" applyFill="1" applyBorder="1" applyAlignment="1" applyProtection="1">
      <alignment horizontal="left" vertical="top" wrapText="1"/>
      <protection locked="0"/>
    </xf>
    <xf numFmtId="0" fontId="2" fillId="5" borderId="7"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8"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center"/>
      <protection locked="0"/>
    </xf>
    <xf numFmtId="0" fontId="2" fillId="5" borderId="23" xfId="0" applyFont="1" applyFill="1" applyBorder="1" applyAlignment="1" applyProtection="1">
      <alignment horizontal="left" vertical="center"/>
      <protection locked="0"/>
    </xf>
    <xf numFmtId="0" fontId="2" fillId="5" borderId="24" xfId="0" applyFont="1" applyFill="1" applyBorder="1" applyAlignment="1" applyProtection="1">
      <alignment horizontal="left" vertical="center"/>
      <protection locked="0"/>
    </xf>
    <xf numFmtId="0" fontId="35" fillId="5" borderId="22" xfId="1" applyFill="1" applyBorder="1" applyAlignment="1" applyProtection="1">
      <alignment horizontal="left" vertical="center"/>
      <protection locked="0"/>
    </xf>
    <xf numFmtId="0" fontId="9" fillId="0" borderId="16" xfId="0" applyFont="1" applyBorder="1" applyAlignment="1">
      <alignment horizontal="left" vertical="top"/>
    </xf>
    <xf numFmtId="0" fontId="9" fillId="0" borderId="25" xfId="0" applyFont="1" applyBorder="1" applyAlignment="1">
      <alignment horizontal="left" vertical="top"/>
    </xf>
    <xf numFmtId="0" fontId="4" fillId="0" borderId="25" xfId="0" applyFont="1" applyBorder="1" applyAlignment="1">
      <alignment horizontal="left" vertical="top"/>
    </xf>
    <xf numFmtId="0" fontId="4" fillId="5" borderId="1" xfId="0" applyFont="1" applyFill="1" applyBorder="1" applyAlignment="1" applyProtection="1">
      <alignment horizontal="left" vertical="center"/>
      <protection locked="0"/>
    </xf>
    <xf numFmtId="0" fontId="9" fillId="0" borderId="0" xfId="0" applyFont="1" applyAlignment="1">
      <alignment horizontal="left" vertical="top"/>
    </xf>
    <xf numFmtId="0" fontId="5" fillId="0" borderId="17" xfId="0" applyFont="1" applyBorder="1" applyAlignment="1">
      <alignment horizontal="center" vertical="center"/>
    </xf>
    <xf numFmtId="4" fontId="13" fillId="0" borderId="13" xfId="0" applyNumberFormat="1" applyFont="1" applyBorder="1" applyAlignment="1">
      <alignment horizontal="center" vertical="center"/>
    </xf>
    <xf numFmtId="4" fontId="13" fillId="0" borderId="15" xfId="0" applyNumberFormat="1" applyFont="1" applyBorder="1" applyAlignment="1">
      <alignment horizontal="center" vertical="center"/>
    </xf>
    <xf numFmtId="4" fontId="13" fillId="0" borderId="18" xfId="0" applyNumberFormat="1" applyFont="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19"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0" xfId="0" applyFont="1" applyAlignment="1">
      <alignment horizontal="center"/>
    </xf>
    <xf numFmtId="164" fontId="0" fillId="5" borderId="23" xfId="0" applyNumberFormat="1" applyFill="1" applyBorder="1" applyAlignment="1" applyProtection="1">
      <alignment horizontal="center" vertical="center"/>
      <protection locked="0"/>
    </xf>
    <xf numFmtId="164" fontId="0" fillId="5" borderId="31" xfId="0" applyNumberFormat="1" applyFill="1" applyBorder="1" applyAlignment="1" applyProtection="1">
      <alignment horizontal="center" vertical="center"/>
      <protection locked="0"/>
    </xf>
    <xf numFmtId="164" fontId="0" fillId="5" borderId="25" xfId="0" applyNumberFormat="1" applyFill="1" applyBorder="1" applyAlignment="1" applyProtection="1">
      <alignment horizontal="center" vertical="center"/>
      <protection locked="0"/>
    </xf>
    <xf numFmtId="164" fontId="0" fillId="5" borderId="32" xfId="0" applyNumberFormat="1" applyFill="1" applyBorder="1" applyAlignment="1" applyProtection="1">
      <alignment horizontal="center" vertical="center"/>
      <protection locked="0"/>
    </xf>
    <xf numFmtId="0" fontId="6" fillId="0" borderId="26" xfId="0" applyFont="1" applyBorder="1" applyAlignment="1">
      <alignment horizontal="left" vertical="center" wrapText="1"/>
    </xf>
    <xf numFmtId="0" fontId="19" fillId="2" borderId="27" xfId="0" applyFont="1" applyFill="1" applyBorder="1" applyAlignment="1">
      <alignment horizontal="center" vertical="center" wrapText="1"/>
    </xf>
    <xf numFmtId="0" fontId="19" fillId="0" borderId="26" xfId="0" applyFont="1" applyBorder="1" applyAlignment="1">
      <alignment horizontal="left" vertical="center" wrapText="1"/>
    </xf>
    <xf numFmtId="0" fontId="24" fillId="0" borderId="0" xfId="0" applyFont="1" applyAlignment="1">
      <alignment horizontal="right" vertical="center" wrapText="1"/>
    </xf>
    <xf numFmtId="0" fontId="24" fillId="0" borderId="21" xfId="0" applyFont="1" applyBorder="1" applyAlignment="1">
      <alignment horizontal="right" vertical="center" wrapText="1"/>
    </xf>
    <xf numFmtId="0" fontId="4" fillId="4" borderId="22"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4" fontId="19" fillId="0" borderId="19" xfId="0" applyNumberFormat="1" applyFont="1" applyBorder="1" applyAlignment="1">
      <alignment horizontal="right" vertical="center"/>
    </xf>
    <xf numFmtId="0" fontId="3" fillId="0" borderId="20"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3" xfId="0" applyFont="1" applyBorder="1" applyAlignment="1">
      <alignment horizontal="center" vertical="center"/>
    </xf>
    <xf numFmtId="0" fontId="4" fillId="5" borderId="2" xfId="0" applyFont="1" applyFill="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3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164" fontId="0" fillId="5" borderId="13" xfId="0" applyNumberFormat="1" applyFill="1" applyBorder="1" applyAlignment="1" applyProtection="1">
      <alignment horizontal="center" vertical="center"/>
      <protection locked="0"/>
    </xf>
    <xf numFmtId="164" fontId="0" fillId="5" borderId="18" xfId="0" applyNumberFormat="1" applyFill="1" applyBorder="1" applyAlignment="1" applyProtection="1">
      <alignment horizontal="center" vertical="center"/>
      <protection locked="0"/>
    </xf>
    <xf numFmtId="164" fontId="0" fillId="5" borderId="15" xfId="0" applyNumberFormat="1" applyFill="1" applyBorder="1" applyAlignment="1" applyProtection="1">
      <alignment horizontal="center" vertical="center"/>
      <protection locked="0"/>
    </xf>
    <xf numFmtId="0" fontId="19" fillId="0" borderId="31" xfId="0"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1" fontId="4" fillId="5" borderId="27" xfId="0" applyNumberFormat="1" applyFont="1" applyFill="1" applyBorder="1" applyAlignment="1" applyProtection="1">
      <alignment horizontal="center" vertical="center"/>
      <protection locked="0"/>
    </xf>
    <xf numFmtId="0" fontId="3" fillId="0" borderId="9" xfId="0" applyFont="1" applyBorder="1" applyAlignment="1">
      <alignment horizontal="left" vertical="center" wrapText="1"/>
    </xf>
    <xf numFmtId="0" fontId="31" fillId="0" borderId="30"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2" borderId="30" xfId="0" applyFont="1" applyFill="1" applyBorder="1" applyAlignment="1">
      <alignment horizontal="center" vertical="center" wrapText="1"/>
    </xf>
    <xf numFmtId="0" fontId="31" fillId="2" borderId="46" xfId="0" applyFont="1" applyFill="1" applyBorder="1" applyAlignment="1">
      <alignment horizontal="center" vertical="center" wrapText="1"/>
    </xf>
    <xf numFmtId="4" fontId="31" fillId="0" borderId="30" xfId="0" applyNumberFormat="1" applyFont="1" applyBorder="1" applyAlignment="1">
      <alignment horizontal="center" vertical="center" wrapText="1"/>
    </xf>
    <xf numFmtId="4" fontId="31" fillId="0" borderId="46" xfId="0" applyNumberFormat="1" applyFont="1" applyBorder="1" applyAlignment="1">
      <alignment horizontal="center" vertical="center" wrapText="1"/>
    </xf>
    <xf numFmtId="0" fontId="31" fillId="9" borderId="30" xfId="0" applyFont="1" applyFill="1" applyBorder="1" applyAlignment="1">
      <alignment horizontal="center" vertical="center" wrapText="1"/>
    </xf>
    <xf numFmtId="0" fontId="31" fillId="9" borderId="46"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1" fillId="10" borderId="30"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6" borderId="45"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22" fillId="6" borderId="38"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44" xfId="0" applyFont="1" applyFill="1" applyBorder="1" applyAlignment="1">
      <alignment horizontal="center" vertical="center" wrapText="1"/>
    </xf>
  </cellXfs>
  <cellStyles count="5">
    <cellStyle name="Hiperłącze" xfId="1" builtinId="8"/>
    <cellStyle name="Normalny" xfId="0" builtinId="0"/>
    <cellStyle name="Normalny 2" xfId="2" xr:uid="{FB2583DF-57BF-4CB1-BB0E-50C0B23CE0CE}"/>
    <cellStyle name="Normalny 3" xfId="3" xr:uid="{E452C98F-7DAF-4F67-BE2B-E45B56A5ED27}"/>
    <cellStyle name="Procentowy 2" xfId="4" xr:uid="{6788FAFF-D574-4CBE-892D-3F4F36432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EC575-4709-4DFD-BDBC-EE5705932314}">
  <sheetPr codeName="Arkusz1">
    <pageSetUpPr fitToPage="1"/>
  </sheetPr>
  <dimension ref="A1:X278"/>
  <sheetViews>
    <sheetView tabSelected="1" workbookViewId="0">
      <selection activeCell="G10" sqref="G10"/>
    </sheetView>
  </sheetViews>
  <sheetFormatPr defaultColWidth="9.140625" defaultRowHeight="15"/>
  <cols>
    <col min="1" max="1" width="11.85546875" customWidth="1"/>
    <col min="2" max="2" width="24.42578125" customWidth="1"/>
    <col min="3" max="3" width="23" customWidth="1"/>
    <col min="4" max="4" width="18.85546875" customWidth="1"/>
    <col min="5" max="5" width="19.140625" customWidth="1"/>
    <col min="6" max="6" width="18.42578125" customWidth="1"/>
    <col min="7" max="7" width="19.5703125" customWidth="1"/>
    <col min="8" max="8" width="22.140625" customWidth="1"/>
    <col min="10" max="14" width="9.140625" hidden="1" customWidth="1"/>
    <col min="15" max="15" width="42.5703125" customWidth="1"/>
    <col min="16" max="16" width="9.140625" hidden="1" customWidth="1"/>
    <col min="17" max="20" width="0" hidden="1" customWidth="1"/>
    <col min="21" max="24" width="9.140625" hidden="1" customWidth="1"/>
    <col min="25" max="26" width="0" hidden="1" customWidth="1"/>
  </cols>
  <sheetData>
    <row r="1" spans="1:12" ht="35.25" customHeight="1">
      <c r="A1" s="186" t="s">
        <v>498</v>
      </c>
      <c r="B1" s="186"/>
      <c r="C1" s="186"/>
      <c r="D1" s="186"/>
      <c r="E1" s="186"/>
      <c r="F1" s="186"/>
      <c r="G1" s="186"/>
      <c r="H1" s="186"/>
      <c r="I1" s="186"/>
      <c r="J1" s="50"/>
      <c r="K1" s="50"/>
      <c r="L1" s="50"/>
    </row>
    <row r="2" spans="1:12" ht="25.5" customHeight="1">
      <c r="A2" s="51" t="s">
        <v>487</v>
      </c>
      <c r="B2" s="52"/>
      <c r="C2" s="52"/>
      <c r="D2" s="52"/>
      <c r="E2" s="52"/>
      <c r="F2" s="52"/>
      <c r="G2" s="52"/>
      <c r="H2" s="52"/>
      <c r="I2" s="53"/>
      <c r="J2" s="53"/>
    </row>
    <row r="3" spans="1:12" ht="18.75">
      <c r="A3" s="226"/>
      <c r="B3" s="227"/>
      <c r="C3" s="228"/>
      <c r="D3" s="54"/>
      <c r="F3" s="54"/>
      <c r="G3" s="187"/>
      <c r="H3" s="188"/>
      <c r="I3" s="189"/>
      <c r="J3" s="55"/>
    </row>
    <row r="4" spans="1:12" ht="17.25" customHeight="1">
      <c r="A4" s="243" t="s">
        <v>327</v>
      </c>
      <c r="B4" s="244"/>
      <c r="C4" s="244"/>
      <c r="H4" s="191" t="s">
        <v>14</v>
      </c>
      <c r="I4" s="191"/>
      <c r="J4" s="56"/>
      <c r="K4" s="56"/>
      <c r="L4" s="56"/>
    </row>
    <row r="6" spans="1:12" ht="18.75" customHeight="1">
      <c r="A6" s="232"/>
      <c r="B6" s="233"/>
      <c r="C6" s="233"/>
      <c r="D6" s="233"/>
      <c r="E6" s="234"/>
      <c r="G6" s="190" t="s">
        <v>488</v>
      </c>
      <c r="H6" s="190"/>
      <c r="I6" s="190"/>
      <c r="J6" s="57"/>
      <c r="K6" s="57"/>
      <c r="L6" s="57"/>
    </row>
    <row r="7" spans="1:12" ht="58.5" customHeight="1">
      <c r="A7" s="235"/>
      <c r="B7" s="236"/>
      <c r="C7" s="236"/>
      <c r="D7" s="236"/>
      <c r="E7" s="237"/>
      <c r="F7" s="58"/>
      <c r="G7" s="190"/>
      <c r="H7" s="190"/>
      <c r="I7" s="190"/>
      <c r="J7" s="57"/>
      <c r="K7" s="57"/>
      <c r="L7" s="57"/>
    </row>
    <row r="8" spans="1:12" ht="22.5" customHeight="1">
      <c r="A8" s="246" t="s">
        <v>15</v>
      </c>
      <c r="B8" s="246"/>
      <c r="C8" s="246"/>
      <c r="D8" s="54"/>
      <c r="E8" s="58"/>
      <c r="F8" s="58"/>
      <c r="G8" s="58"/>
      <c r="H8" s="58"/>
      <c r="I8" s="58"/>
      <c r="J8" s="59"/>
    </row>
    <row r="9" spans="1:12" ht="21" customHeight="1">
      <c r="A9" s="238"/>
      <c r="B9" s="239"/>
      <c r="C9" s="239"/>
      <c r="D9" s="239"/>
      <c r="E9" s="240"/>
      <c r="F9" s="58"/>
      <c r="G9" s="58"/>
      <c r="H9" s="58"/>
    </row>
    <row r="10" spans="1:12" ht="25.5" customHeight="1">
      <c r="A10" s="56" t="s">
        <v>16</v>
      </c>
      <c r="B10" s="60"/>
      <c r="C10" s="60"/>
      <c r="D10" s="61"/>
      <c r="E10" s="61"/>
      <c r="F10" s="54"/>
      <c r="G10" s="54"/>
      <c r="H10" s="54"/>
    </row>
    <row r="11" spans="1:12" ht="21">
      <c r="A11" s="241"/>
      <c r="B11" s="239"/>
      <c r="C11" s="239"/>
      <c r="D11" s="239"/>
      <c r="E11" s="240"/>
      <c r="F11" s="54"/>
      <c r="G11" s="62"/>
      <c r="H11" s="54"/>
    </row>
    <row r="12" spans="1:12" ht="24" customHeight="1">
      <c r="A12" s="242" t="s">
        <v>17</v>
      </c>
      <c r="B12" s="242"/>
      <c r="C12" s="242"/>
      <c r="D12" s="242"/>
      <c r="E12" s="242"/>
      <c r="F12" s="54"/>
      <c r="G12" s="54"/>
      <c r="H12" s="54"/>
    </row>
    <row r="13" spans="1:12" ht="14.25" customHeight="1">
      <c r="A13" s="257"/>
      <c r="B13" s="257"/>
      <c r="C13" s="257"/>
      <c r="D13" s="257"/>
      <c r="E13" s="257"/>
      <c r="F13" s="257"/>
      <c r="G13" s="257"/>
      <c r="H13" s="257"/>
    </row>
    <row r="14" spans="1:12" ht="23.25" customHeight="1">
      <c r="A14" s="192" t="s">
        <v>18</v>
      </c>
      <c r="B14" s="192"/>
      <c r="C14" s="192"/>
      <c r="D14" s="192"/>
      <c r="E14" s="192"/>
      <c r="F14" s="192"/>
      <c r="G14" s="192"/>
      <c r="H14" s="192"/>
      <c r="I14" s="192"/>
      <c r="J14" s="63"/>
      <c r="K14" s="63"/>
      <c r="L14" s="63"/>
    </row>
    <row r="15" spans="1:12" ht="15.75" customHeight="1">
      <c r="A15" s="193" t="s">
        <v>499</v>
      </c>
      <c r="B15" s="193"/>
      <c r="C15" s="193"/>
      <c r="D15" s="193"/>
      <c r="E15" s="193"/>
      <c r="F15" s="193"/>
      <c r="G15" s="193"/>
      <c r="H15" s="193"/>
      <c r="I15" s="193"/>
      <c r="J15" s="64"/>
      <c r="K15" s="64"/>
      <c r="L15" s="64"/>
    </row>
    <row r="16" spans="1:12" ht="9.75" customHeight="1">
      <c r="A16" s="193"/>
      <c r="B16" s="193"/>
      <c r="C16" s="193"/>
      <c r="D16" s="193"/>
      <c r="E16" s="193"/>
      <c r="F16" s="193"/>
      <c r="G16" s="193"/>
      <c r="H16" s="193"/>
      <c r="I16" s="193"/>
      <c r="J16" s="64"/>
      <c r="K16" s="64"/>
      <c r="L16" s="64"/>
    </row>
    <row r="18" spans="1:10" ht="17.25" customHeight="1">
      <c r="A18" s="65" t="s">
        <v>500</v>
      </c>
      <c r="B18" s="66"/>
      <c r="C18" s="66"/>
      <c r="D18" s="66"/>
      <c r="E18" s="66"/>
      <c r="F18" s="66"/>
      <c r="G18" s="66"/>
      <c r="H18" s="66"/>
      <c r="I18" s="66"/>
      <c r="J18" s="66"/>
    </row>
    <row r="20" spans="1:10" ht="45" customHeight="1">
      <c r="A20" s="147" t="s">
        <v>19</v>
      </c>
      <c r="B20" s="28"/>
      <c r="F20" s="265" t="s">
        <v>489</v>
      </c>
      <c r="G20" s="266"/>
      <c r="H20" s="267"/>
      <c r="I20" s="268"/>
    </row>
    <row r="21" spans="1:10" ht="18.75">
      <c r="A21" s="67"/>
      <c r="B21" s="61"/>
      <c r="C21" s="61"/>
      <c r="D21" s="61"/>
      <c r="E21" s="61"/>
      <c r="F21" s="61"/>
    </row>
    <row r="22" spans="1:10" ht="46.5" customHeight="1">
      <c r="A22" s="148" t="s">
        <v>20</v>
      </c>
      <c r="B22" s="156"/>
      <c r="C22" s="269" t="s">
        <v>359</v>
      </c>
      <c r="D22" s="270"/>
      <c r="E22" s="28"/>
      <c r="F22" s="68"/>
      <c r="G22" s="158" t="s">
        <v>490</v>
      </c>
      <c r="H22" s="267"/>
      <c r="I22" s="268"/>
    </row>
    <row r="23" spans="1:10" ht="14.25" customHeight="1">
      <c r="A23" s="67"/>
      <c r="B23" s="61"/>
      <c r="C23" s="61"/>
      <c r="D23" s="61"/>
      <c r="E23" s="61"/>
      <c r="F23" s="61"/>
    </row>
    <row r="24" spans="1:10" ht="26.25" customHeight="1">
      <c r="A24" s="264" t="s">
        <v>332</v>
      </c>
      <c r="B24" s="264"/>
      <c r="C24" s="264"/>
      <c r="D24" s="264"/>
      <c r="E24" s="264"/>
      <c r="F24" s="264"/>
      <c r="G24" s="264"/>
      <c r="H24" s="264"/>
      <c r="I24" s="264"/>
      <c r="J24" s="68"/>
    </row>
    <row r="25" spans="1:10" ht="66" customHeight="1">
      <c r="A25" s="194"/>
      <c r="B25" s="195"/>
      <c r="C25" s="195"/>
      <c r="D25" s="195"/>
      <c r="E25" s="195"/>
      <c r="F25" s="195"/>
      <c r="G25" s="195"/>
      <c r="H25" s="195"/>
      <c r="I25" s="196"/>
      <c r="J25" s="69"/>
    </row>
    <row r="26" spans="1:10" ht="18.75">
      <c r="A26" s="67"/>
      <c r="B26" s="67"/>
      <c r="C26" s="70"/>
      <c r="D26" s="54"/>
      <c r="E26" s="54"/>
    </row>
    <row r="27" spans="1:10" ht="23.25">
      <c r="A27" s="65" t="s">
        <v>333</v>
      </c>
      <c r="B27" s="66"/>
      <c r="C27" s="66"/>
      <c r="D27" s="66"/>
      <c r="E27" s="66"/>
    </row>
    <row r="28" spans="1:10" ht="37.5" customHeight="1">
      <c r="A28" s="275" t="s">
        <v>328</v>
      </c>
      <c r="B28" s="276"/>
      <c r="C28" s="277" t="s">
        <v>329</v>
      </c>
      <c r="D28" s="278"/>
      <c r="E28" s="279"/>
      <c r="F28" s="71"/>
      <c r="G28" s="71"/>
      <c r="H28" s="54"/>
      <c r="I28" s="54"/>
      <c r="J28" s="54"/>
    </row>
    <row r="29" spans="1:10" ht="19.5" thickBot="1">
      <c r="A29" s="219">
        <v>1</v>
      </c>
      <c r="B29" s="220"/>
      <c r="C29" s="219">
        <v>2</v>
      </c>
      <c r="D29" s="247"/>
      <c r="E29" s="220"/>
      <c r="F29" s="72"/>
      <c r="G29" s="72"/>
      <c r="H29" s="54"/>
      <c r="I29" s="54"/>
      <c r="J29" s="54"/>
    </row>
    <row r="30" spans="1:10" ht="18.75">
      <c r="A30" s="248">
        <f>E58</f>
        <v>0</v>
      </c>
      <c r="B30" s="249"/>
      <c r="C30" s="248">
        <f>E57</f>
        <v>0</v>
      </c>
      <c r="D30" s="250"/>
      <c r="E30" s="249"/>
      <c r="F30" s="73"/>
      <c r="G30" s="74"/>
      <c r="H30" s="54"/>
      <c r="I30" s="54"/>
      <c r="J30" s="54"/>
    </row>
    <row r="32" spans="1:10" ht="23.25">
      <c r="A32" s="65" t="s">
        <v>334</v>
      </c>
      <c r="B32" s="66"/>
      <c r="C32" s="75"/>
      <c r="D32" s="66"/>
      <c r="E32" s="66"/>
      <c r="F32" s="66"/>
      <c r="G32" s="66"/>
      <c r="H32" s="66"/>
      <c r="I32" s="66"/>
      <c r="J32" s="66"/>
    </row>
    <row r="33" spans="1:10" ht="18.75">
      <c r="A33" s="251" t="s">
        <v>335</v>
      </c>
      <c r="B33" s="252"/>
      <c r="C33" s="252"/>
      <c r="D33" s="252"/>
      <c r="E33" s="252"/>
      <c r="F33" s="252"/>
      <c r="G33" s="252"/>
      <c r="H33" s="253"/>
      <c r="I33" s="71"/>
      <c r="J33" s="71"/>
    </row>
    <row r="34" spans="1:10" ht="18.75" customHeight="1">
      <c r="A34" s="224" t="s">
        <v>21</v>
      </c>
      <c r="B34" s="282" t="s">
        <v>306</v>
      </c>
      <c r="C34" s="282"/>
      <c r="D34" s="282"/>
      <c r="E34" s="224" t="s">
        <v>330</v>
      </c>
      <c r="F34" s="224" t="s">
        <v>331</v>
      </c>
      <c r="G34" s="255" t="s">
        <v>307</v>
      </c>
      <c r="H34" s="255"/>
      <c r="I34" s="76"/>
      <c r="J34" s="76"/>
    </row>
    <row r="35" spans="1:10" ht="63.75" customHeight="1">
      <c r="A35" s="254"/>
      <c r="B35" s="283"/>
      <c r="C35" s="283"/>
      <c r="D35" s="283"/>
      <c r="E35" s="254"/>
      <c r="F35" s="254"/>
      <c r="G35" s="256"/>
      <c r="H35" s="256"/>
      <c r="I35" s="76"/>
      <c r="J35" s="76"/>
    </row>
    <row r="36" spans="1:10" ht="18.75">
      <c r="A36" s="254"/>
      <c r="B36" s="283"/>
      <c r="C36" s="283"/>
      <c r="D36" s="283"/>
      <c r="E36" s="254"/>
      <c r="F36" s="254"/>
      <c r="G36" s="78" t="s">
        <v>22</v>
      </c>
      <c r="H36" s="78" t="s">
        <v>23</v>
      </c>
      <c r="I36" s="76"/>
      <c r="J36" s="76"/>
    </row>
    <row r="37" spans="1:10" ht="15.75" thickBot="1">
      <c r="A37" s="79">
        <v>1</v>
      </c>
      <c r="B37" s="280">
        <v>2</v>
      </c>
      <c r="C37" s="280"/>
      <c r="D37" s="280"/>
      <c r="E37" s="79">
        <v>3</v>
      </c>
      <c r="F37" s="79">
        <v>4</v>
      </c>
      <c r="G37" s="79">
        <v>5</v>
      </c>
      <c r="H37" s="79">
        <v>6</v>
      </c>
      <c r="I37" s="80"/>
      <c r="J37" s="80"/>
    </row>
    <row r="38" spans="1:10" ht="20.100000000000001" customHeight="1">
      <c r="A38" s="81">
        <v>1</v>
      </c>
      <c r="B38" s="281"/>
      <c r="C38" s="281"/>
      <c r="D38" s="281"/>
      <c r="E38" s="5"/>
      <c r="F38" s="5"/>
      <c r="G38" s="3"/>
      <c r="H38" s="3"/>
    </row>
    <row r="39" spans="1:10" ht="20.100000000000001" customHeight="1">
      <c r="A39" s="82">
        <v>2</v>
      </c>
      <c r="B39" s="245"/>
      <c r="C39" s="245"/>
      <c r="D39" s="245"/>
      <c r="E39" s="6"/>
      <c r="F39" s="6"/>
      <c r="G39" s="3"/>
      <c r="H39" s="3"/>
    </row>
    <row r="40" spans="1:10" ht="20.100000000000001" customHeight="1">
      <c r="A40" s="82">
        <v>3</v>
      </c>
      <c r="B40" s="245"/>
      <c r="C40" s="245"/>
      <c r="D40" s="245"/>
      <c r="E40" s="6"/>
      <c r="F40" s="6"/>
      <c r="G40" s="3"/>
      <c r="H40" s="3"/>
    </row>
    <row r="41" spans="1:10" ht="20.100000000000001" customHeight="1">
      <c r="A41" s="82">
        <v>4</v>
      </c>
      <c r="B41" s="245"/>
      <c r="C41" s="245"/>
      <c r="D41" s="245"/>
      <c r="E41" s="6"/>
      <c r="F41" s="6"/>
      <c r="G41" s="3"/>
      <c r="H41" s="3"/>
    </row>
    <row r="42" spans="1:10" ht="20.100000000000001" customHeight="1">
      <c r="A42" s="82">
        <v>5</v>
      </c>
      <c r="B42" s="229"/>
      <c r="C42" s="230"/>
      <c r="D42" s="231"/>
      <c r="E42" s="6"/>
      <c r="F42" s="6"/>
      <c r="G42" s="3"/>
      <c r="H42" s="8"/>
    </row>
    <row r="43" spans="1:10" ht="20.100000000000001" customHeight="1">
      <c r="A43" s="82">
        <v>6</v>
      </c>
      <c r="B43" s="229"/>
      <c r="C43" s="230"/>
      <c r="D43" s="231"/>
      <c r="E43" s="6"/>
      <c r="F43" s="6"/>
      <c r="G43" s="3"/>
      <c r="H43" s="8"/>
    </row>
    <row r="44" spans="1:10" ht="20.100000000000001" customHeight="1">
      <c r="A44" s="82">
        <v>7</v>
      </c>
      <c r="B44" s="229"/>
      <c r="C44" s="230"/>
      <c r="D44" s="231"/>
      <c r="E44" s="6"/>
      <c r="F44" s="6"/>
      <c r="G44" s="3"/>
      <c r="H44" s="8"/>
    </row>
    <row r="45" spans="1:10" ht="20.100000000000001" customHeight="1">
      <c r="A45" s="82">
        <v>8</v>
      </c>
      <c r="B45" s="229"/>
      <c r="C45" s="230"/>
      <c r="D45" s="231"/>
      <c r="E45" s="6"/>
      <c r="F45" s="6"/>
      <c r="G45" s="3"/>
      <c r="H45" s="8"/>
    </row>
    <row r="46" spans="1:10" ht="20.100000000000001" customHeight="1">
      <c r="A46" s="82">
        <v>9</v>
      </c>
      <c r="B46" s="229"/>
      <c r="C46" s="230"/>
      <c r="D46" s="231"/>
      <c r="E46" s="6"/>
      <c r="F46" s="6"/>
      <c r="G46" s="3"/>
      <c r="H46" s="8"/>
    </row>
    <row r="47" spans="1:10" ht="20.100000000000001" customHeight="1">
      <c r="A47" s="82">
        <v>10</v>
      </c>
      <c r="B47" s="229"/>
      <c r="C47" s="230"/>
      <c r="D47" s="231"/>
      <c r="E47" s="6"/>
      <c r="F47" s="6"/>
      <c r="G47" s="3"/>
      <c r="H47" s="8"/>
    </row>
    <row r="48" spans="1:10" ht="20.100000000000001" customHeight="1">
      <c r="A48" s="82">
        <v>11</v>
      </c>
      <c r="B48" s="229"/>
      <c r="C48" s="230"/>
      <c r="D48" s="231"/>
      <c r="E48" s="6"/>
      <c r="F48" s="6"/>
      <c r="G48" s="3"/>
      <c r="H48" s="8"/>
    </row>
    <row r="49" spans="1:10" ht="20.100000000000001" customHeight="1">
      <c r="A49" s="82">
        <v>12</v>
      </c>
      <c r="B49" s="229"/>
      <c r="C49" s="230"/>
      <c r="D49" s="231"/>
      <c r="E49" s="6"/>
      <c r="F49" s="6"/>
      <c r="G49" s="3"/>
      <c r="H49" s="8"/>
    </row>
    <row r="50" spans="1:10" ht="20.100000000000001" customHeight="1">
      <c r="A50" s="82">
        <v>13</v>
      </c>
      <c r="B50" s="245"/>
      <c r="C50" s="245"/>
      <c r="D50" s="245"/>
      <c r="E50" s="6"/>
      <c r="F50" s="6"/>
      <c r="G50" s="3"/>
      <c r="H50" s="8"/>
    </row>
    <row r="51" spans="1:10" ht="20.100000000000001" customHeight="1">
      <c r="A51" s="82">
        <v>14</v>
      </c>
      <c r="B51" s="245"/>
      <c r="C51" s="245"/>
      <c r="D51" s="245"/>
      <c r="E51" s="6"/>
      <c r="F51" s="6"/>
      <c r="G51" s="3"/>
      <c r="H51" s="8"/>
    </row>
    <row r="52" spans="1:10" ht="20.100000000000001" customHeight="1">
      <c r="A52" s="82">
        <v>15</v>
      </c>
      <c r="B52" s="245"/>
      <c r="C52" s="245"/>
      <c r="D52" s="245"/>
      <c r="E52" s="6"/>
      <c r="F52" s="6"/>
      <c r="G52" s="3"/>
      <c r="H52" s="8"/>
    </row>
    <row r="53" spans="1:10" ht="20.100000000000001" customHeight="1">
      <c r="A53" s="82">
        <v>16</v>
      </c>
      <c r="B53" s="245"/>
      <c r="C53" s="245"/>
      <c r="D53" s="245"/>
      <c r="E53" s="6"/>
      <c r="F53" s="6"/>
      <c r="G53" s="3"/>
      <c r="H53" s="8"/>
    </row>
    <row r="54" spans="1:10" ht="20.100000000000001" customHeight="1">
      <c r="A54" s="82">
        <v>17</v>
      </c>
      <c r="B54" s="245"/>
      <c r="C54" s="245"/>
      <c r="D54" s="245"/>
      <c r="E54" s="6"/>
      <c r="F54" s="6"/>
      <c r="G54" s="3"/>
      <c r="H54" s="8"/>
    </row>
    <row r="55" spans="1:10" ht="20.100000000000001" customHeight="1">
      <c r="A55" s="82">
        <v>18</v>
      </c>
      <c r="B55" s="245"/>
      <c r="C55" s="245"/>
      <c r="D55" s="245"/>
      <c r="E55" s="6"/>
      <c r="F55" s="6"/>
      <c r="G55" s="3"/>
      <c r="H55" s="8"/>
    </row>
    <row r="56" spans="1:10" ht="20.100000000000001" customHeight="1">
      <c r="A56" s="82">
        <v>19</v>
      </c>
      <c r="B56" s="245"/>
      <c r="C56" s="245"/>
      <c r="D56" s="245"/>
      <c r="E56" s="6"/>
      <c r="F56" s="6"/>
      <c r="G56" s="3"/>
      <c r="H56" s="8"/>
    </row>
    <row r="57" spans="1:10" ht="26.25" customHeight="1">
      <c r="A57" s="83"/>
      <c r="B57" s="83"/>
      <c r="C57" s="83"/>
      <c r="D57" s="84" t="s">
        <v>1</v>
      </c>
      <c r="E57" s="85">
        <f>SUM(E38:E56)</f>
        <v>0</v>
      </c>
      <c r="F57" s="85">
        <f>SUM(F38:F56)</f>
        <v>0</v>
      </c>
      <c r="G57" s="86" t="s">
        <v>25</v>
      </c>
      <c r="H57" s="83"/>
    </row>
    <row r="58" spans="1:10" ht="28.5" customHeight="1">
      <c r="A58" s="83"/>
      <c r="B58" s="83"/>
      <c r="C58" s="83"/>
      <c r="D58" s="87" t="s">
        <v>24</v>
      </c>
      <c r="E58" s="273">
        <f>SUM(E57:F57)</f>
        <v>0</v>
      </c>
      <c r="F58" s="273"/>
      <c r="G58" s="86" t="s">
        <v>25</v>
      </c>
      <c r="H58" s="83"/>
    </row>
    <row r="60" spans="1:10" ht="57.75" customHeight="1">
      <c r="A60" s="274" t="s">
        <v>376</v>
      </c>
      <c r="B60" s="272"/>
      <c r="C60" s="272"/>
      <c r="D60" s="272"/>
      <c r="E60" s="272"/>
      <c r="F60" s="88"/>
      <c r="G60" s="88"/>
      <c r="H60" s="88"/>
      <c r="I60" s="88"/>
      <c r="J60" s="88"/>
    </row>
    <row r="61" spans="1:10" ht="18.75">
      <c r="A61" s="251" t="s">
        <v>336</v>
      </c>
      <c r="B61" s="252"/>
      <c r="C61" s="253"/>
      <c r="D61" s="71"/>
      <c r="E61" s="71"/>
      <c r="F61" s="71"/>
      <c r="G61" s="71"/>
      <c r="H61" s="71"/>
      <c r="I61" s="71"/>
      <c r="J61" s="71"/>
    </row>
    <row r="62" spans="1:10" ht="31.5">
      <c r="A62" s="89" t="s">
        <v>21</v>
      </c>
      <c r="B62" s="90" t="s">
        <v>377</v>
      </c>
      <c r="C62" s="90" t="s">
        <v>26</v>
      </c>
      <c r="D62" s="1"/>
      <c r="E62" s="1"/>
      <c r="F62" s="76"/>
      <c r="G62" s="88"/>
      <c r="H62" s="88"/>
    </row>
    <row r="63" spans="1:10" ht="19.5" thickBot="1">
      <c r="A63" s="91">
        <v>1</v>
      </c>
      <c r="B63" s="91">
        <v>2</v>
      </c>
      <c r="C63" s="91">
        <v>3</v>
      </c>
      <c r="D63" s="71"/>
      <c r="E63" s="71"/>
      <c r="F63" s="71"/>
      <c r="G63" s="71"/>
      <c r="H63" s="71"/>
      <c r="I63" s="71"/>
      <c r="J63" s="71"/>
    </row>
    <row r="64" spans="1:10" ht="18.75">
      <c r="A64" s="81">
        <v>1</v>
      </c>
      <c r="B64" s="2"/>
      <c r="C64" s="3"/>
      <c r="F64" s="76"/>
      <c r="G64" s="88"/>
      <c r="H64" s="88"/>
    </row>
    <row r="65" spans="1:12" ht="18.75">
      <c r="A65" s="82">
        <v>2</v>
      </c>
      <c r="B65" s="4"/>
      <c r="C65" s="3"/>
      <c r="D65" s="71"/>
      <c r="E65" s="71"/>
      <c r="F65" s="71"/>
      <c r="G65" s="71"/>
      <c r="H65" s="71"/>
      <c r="I65" s="71"/>
      <c r="J65" s="71"/>
    </row>
    <row r="66" spans="1:12" ht="18.75">
      <c r="A66" s="82">
        <v>3</v>
      </c>
      <c r="B66" s="4"/>
      <c r="C66" s="3"/>
      <c r="F66" s="76"/>
      <c r="G66" s="88"/>
      <c r="H66" s="88"/>
    </row>
    <row r="67" spans="1:12" ht="18.75">
      <c r="A67" s="82">
        <v>4</v>
      </c>
      <c r="B67" s="4"/>
      <c r="C67" s="3"/>
      <c r="D67" s="71"/>
      <c r="E67" s="71"/>
      <c r="F67" s="71"/>
      <c r="G67" s="71"/>
      <c r="H67" s="71"/>
      <c r="I67" s="71"/>
      <c r="J67" s="71"/>
    </row>
    <row r="68" spans="1:12" ht="18.75">
      <c r="A68" s="82">
        <v>5</v>
      </c>
      <c r="B68" s="9"/>
      <c r="C68" s="10"/>
      <c r="F68" s="76"/>
      <c r="G68" s="88"/>
      <c r="H68" s="88"/>
    </row>
    <row r="69" spans="1:12" ht="22.5" customHeight="1">
      <c r="A69" s="92" t="s">
        <v>1</v>
      </c>
      <c r="B69" s="93">
        <f>SUM(B64:B68)</f>
        <v>0</v>
      </c>
      <c r="C69" s="94" t="s">
        <v>25</v>
      </c>
      <c r="D69" s="54"/>
      <c r="E69" s="54"/>
      <c r="F69" s="54"/>
      <c r="G69" s="83"/>
      <c r="H69" s="83"/>
    </row>
    <row r="70" spans="1:12" ht="18.75">
      <c r="A70" s="74"/>
      <c r="B70" s="271"/>
      <c r="C70" s="271"/>
      <c r="D70" s="54"/>
      <c r="E70" s="54"/>
      <c r="F70" s="54"/>
      <c r="G70" s="83"/>
      <c r="H70" s="83"/>
    </row>
    <row r="71" spans="1:12" ht="73.5" customHeight="1">
      <c r="A71" s="272" t="s">
        <v>394</v>
      </c>
      <c r="B71" s="272"/>
      <c r="C71" s="272"/>
      <c r="D71" s="272"/>
      <c r="E71" s="272"/>
      <c r="F71" s="272"/>
      <c r="G71" s="272"/>
      <c r="H71" s="272"/>
      <c r="I71" s="95"/>
      <c r="J71" s="95"/>
      <c r="K71" s="95"/>
      <c r="L71" s="95"/>
    </row>
    <row r="72" spans="1:12" ht="94.5" customHeight="1">
      <c r="A72" s="160" t="s">
        <v>485</v>
      </c>
      <c r="B72" s="160"/>
      <c r="C72" s="160"/>
      <c r="D72" s="160"/>
      <c r="E72" s="160"/>
      <c r="F72" s="160"/>
      <c r="G72" s="160"/>
      <c r="H72" s="160"/>
    </row>
    <row r="73" spans="1:12" s="54" customFormat="1" ht="96" customHeight="1">
      <c r="A73" s="78" t="s">
        <v>342</v>
      </c>
      <c r="B73" s="77" t="s">
        <v>356</v>
      </c>
      <c r="C73" s="96" t="s">
        <v>343</v>
      </c>
      <c r="D73" s="263" t="s">
        <v>477</v>
      </c>
      <c r="E73" s="263"/>
      <c r="F73" s="263"/>
      <c r="G73" s="284" t="s">
        <v>354</v>
      </c>
      <c r="H73" s="285"/>
    </row>
    <row r="74" spans="1:12" s="98" customFormat="1" ht="20.100000000000001" customHeight="1" thickBot="1">
      <c r="A74" s="79">
        <v>1</v>
      </c>
      <c r="B74" s="79">
        <v>2</v>
      </c>
      <c r="C74" s="79">
        <v>3</v>
      </c>
      <c r="D74" s="219">
        <v>4</v>
      </c>
      <c r="E74" s="247"/>
      <c r="F74" s="220"/>
      <c r="G74" s="286">
        <v>5</v>
      </c>
      <c r="H74" s="287"/>
    </row>
    <row r="75" spans="1:12" s="54" customFormat="1" ht="18.75">
      <c r="A75" s="99">
        <v>1</v>
      </c>
      <c r="B75" s="139"/>
      <c r="C75" s="140"/>
      <c r="D75" s="288"/>
      <c r="E75" s="289"/>
      <c r="F75" s="290"/>
      <c r="G75" s="21"/>
      <c r="H75" s="21"/>
    </row>
    <row r="76" spans="1:12" s="54" customFormat="1" ht="18.75">
      <c r="A76" s="100">
        <v>2</v>
      </c>
      <c r="B76" s="139"/>
      <c r="C76" s="140"/>
      <c r="D76" s="205"/>
      <c r="E76" s="258"/>
      <c r="F76" s="206"/>
      <c r="G76" s="22"/>
      <c r="H76" s="22"/>
    </row>
    <row r="77" spans="1:12" s="54" customFormat="1" ht="18.75">
      <c r="A77" s="100">
        <v>3</v>
      </c>
      <c r="B77" s="139"/>
      <c r="C77" s="140"/>
      <c r="D77" s="205"/>
      <c r="E77" s="258"/>
      <c r="F77" s="206"/>
      <c r="G77" s="22"/>
      <c r="H77" s="22"/>
    </row>
    <row r="78" spans="1:12" s="54" customFormat="1" ht="18.75">
      <c r="A78" s="100">
        <v>4</v>
      </c>
      <c r="B78" s="139"/>
      <c r="C78" s="140"/>
      <c r="D78" s="205"/>
      <c r="E78" s="258"/>
      <c r="F78" s="206"/>
      <c r="G78" s="22"/>
      <c r="H78" s="22"/>
    </row>
    <row r="79" spans="1:12" s="54" customFormat="1" ht="18.75">
      <c r="A79" s="100">
        <v>5</v>
      </c>
      <c r="B79" s="139"/>
      <c r="C79" s="140"/>
      <c r="D79" s="205"/>
      <c r="E79" s="258"/>
      <c r="F79" s="206"/>
      <c r="G79" s="22"/>
      <c r="H79" s="23"/>
    </row>
    <row r="80" spans="1:12" s="54" customFormat="1" ht="18.75">
      <c r="A80" s="100">
        <v>6</v>
      </c>
      <c r="B80" s="139"/>
      <c r="C80" s="140"/>
      <c r="D80" s="205"/>
      <c r="E80" s="258"/>
      <c r="F80" s="206"/>
      <c r="G80" s="22"/>
      <c r="H80" s="23"/>
    </row>
    <row r="81" spans="1:23" s="54" customFormat="1" ht="18.75">
      <c r="A81" s="100">
        <v>7</v>
      </c>
      <c r="B81" s="139"/>
      <c r="C81" s="140"/>
      <c r="D81" s="205"/>
      <c r="E81" s="258"/>
      <c r="F81" s="206"/>
      <c r="G81" s="22"/>
      <c r="H81" s="23"/>
    </row>
    <row r="82" spans="1:23" s="54" customFormat="1" ht="18.75">
      <c r="A82" s="100">
        <v>8</v>
      </c>
      <c r="B82" s="139"/>
      <c r="C82" s="140"/>
      <c r="D82" s="205"/>
      <c r="E82" s="258"/>
      <c r="F82" s="206"/>
      <c r="G82" s="22"/>
      <c r="H82" s="23"/>
    </row>
    <row r="83" spans="1:23" s="54" customFormat="1" ht="18.75">
      <c r="A83" s="100">
        <v>9</v>
      </c>
      <c r="B83" s="139"/>
      <c r="C83" s="140"/>
      <c r="D83" s="205"/>
      <c r="E83" s="258"/>
      <c r="F83" s="206"/>
      <c r="G83" s="22"/>
      <c r="H83" s="23"/>
    </row>
    <row r="84" spans="1:23" s="54" customFormat="1" ht="18.75">
      <c r="A84" s="100">
        <v>10</v>
      </c>
      <c r="B84" s="139"/>
      <c r="C84" s="140"/>
      <c r="D84" s="259"/>
      <c r="E84" s="260"/>
      <c r="F84" s="261"/>
      <c r="G84" s="22"/>
      <c r="H84" s="23"/>
    </row>
    <row r="85" spans="1:23" s="54" customFormat="1" ht="18.75">
      <c r="A85" s="74"/>
      <c r="B85" s="74"/>
      <c r="C85" s="101" t="s">
        <v>344</v>
      </c>
      <c r="D85" s="102"/>
      <c r="E85" s="103">
        <f>SUM(D75:F84)</f>
        <v>0</v>
      </c>
      <c r="F85" s="104"/>
      <c r="G85" s="71"/>
      <c r="H85" s="74"/>
      <c r="L85" s="105">
        <f>H100+G116+G132+G148+G164+E196+E212</f>
        <v>0</v>
      </c>
      <c r="M85" s="106" t="str">
        <f>IF(L85&lt;E85,"NIE","TAK")</f>
        <v>TAK</v>
      </c>
    </row>
    <row r="86" spans="1:23" s="54" customFormat="1" ht="18.75">
      <c r="A86" s="74"/>
      <c r="B86" s="74"/>
      <c r="C86" s="107"/>
      <c r="D86" s="108"/>
      <c r="E86" s="108"/>
      <c r="F86" s="108"/>
      <c r="G86" s="71"/>
      <c r="H86" s="74"/>
      <c r="J86" s="105"/>
    </row>
    <row r="87" spans="1:23" ht="64.5" customHeight="1">
      <c r="A87" s="262" t="s">
        <v>349</v>
      </c>
      <c r="B87" s="210"/>
      <c r="C87" s="210"/>
      <c r="D87" s="210"/>
      <c r="E87" s="210"/>
      <c r="F87" s="210"/>
      <c r="G87" s="210"/>
      <c r="H87" s="210"/>
    </row>
    <row r="88" spans="1:23" ht="165.75" customHeight="1">
      <c r="A88" s="78" t="s">
        <v>0</v>
      </c>
      <c r="B88" s="109" t="s">
        <v>345</v>
      </c>
      <c r="C88" s="109" t="s">
        <v>346</v>
      </c>
      <c r="D88" s="110" t="s">
        <v>353</v>
      </c>
      <c r="E88" s="149" t="s">
        <v>493</v>
      </c>
      <c r="F88" s="152" t="s">
        <v>478</v>
      </c>
      <c r="G88" s="110" t="s">
        <v>347</v>
      </c>
      <c r="H88" s="110" t="s">
        <v>350</v>
      </c>
    </row>
    <row r="89" spans="1:23" ht="15.75" thickBot="1">
      <c r="A89" s="79">
        <v>1</v>
      </c>
      <c r="B89" s="79">
        <v>2</v>
      </c>
      <c r="C89" s="79">
        <v>3</v>
      </c>
      <c r="D89" s="79">
        <v>4</v>
      </c>
      <c r="E89" s="79">
        <v>5</v>
      </c>
      <c r="F89" s="146">
        <v>6</v>
      </c>
      <c r="G89" s="112">
        <v>7</v>
      </c>
      <c r="H89" s="79">
        <v>8</v>
      </c>
      <c r="M89" t="s">
        <v>311</v>
      </c>
      <c r="N89" t="s">
        <v>312</v>
      </c>
      <c r="W89">
        <f>SUM(W90:W180)</f>
        <v>0</v>
      </c>
    </row>
    <row r="90" spans="1:23">
      <c r="A90" s="99">
        <v>1</v>
      </c>
      <c r="B90" s="139"/>
      <c r="C90" s="141" t="s">
        <v>27</v>
      </c>
      <c r="D90" s="25"/>
      <c r="E90" s="153"/>
      <c r="F90" s="151"/>
      <c r="G90" s="150" t="str">
        <f>IF(AND(MID(F90,1,3)="NIE",NOT(E90="remont istniejącego elementu drogi")),"wnioskodawca posiada zgodę na odstępstwo","-")</f>
        <v>-</v>
      </c>
      <c r="H90" s="7"/>
      <c r="M90" s="154">
        <f>IF(E90="nowego, nieistniejącego wcześniej elementu drogi",0,H90)</f>
        <v>0</v>
      </c>
      <c r="N90" s="154">
        <f>IF(E90="nowego, nieistniejącego wcześniej elementu drogi",H90,0)</f>
        <v>0</v>
      </c>
      <c r="O90" s="106" t="str">
        <f>IF(AND(OR(C90="",D90="",E90="",F90="",H90=""),NOT(B90="")),"WYPEŁNIJ WSZYSTKIE KOMÓRKI W WIERSZU!","")</f>
        <v/>
      </c>
      <c r="P90">
        <f>IF(O90="WYPEŁNIJ WSZYSTKIE KOMÓRKI W WIERSZU!",1,0)</f>
        <v>0</v>
      </c>
      <c r="U90">
        <f>IF(G90="wnioskodawca posiada zgodę na odstępstwo","ODSTĘPSTWO",0)</f>
        <v>0</v>
      </c>
      <c r="W90">
        <f>IF(U90="ODSTĘPSTWO",1,0)</f>
        <v>0</v>
      </c>
    </row>
    <row r="91" spans="1:23" ht="15.75">
      <c r="A91" s="100">
        <v>2</v>
      </c>
      <c r="B91" s="142"/>
      <c r="C91" s="141" t="s">
        <v>27</v>
      </c>
      <c r="D91" s="26"/>
      <c r="E91" s="153"/>
      <c r="F91" s="151"/>
      <c r="G91" s="150" t="str">
        <f t="shared" ref="G91:G99" si="0">IF(AND(MID(F91,1,3)="NIE",NOT(E91="remont istniejącego elementu drogi")),"wnioskodawca posiada zgodę na odstępstwo","-")</f>
        <v>-</v>
      </c>
      <c r="H91" s="7"/>
      <c r="M91" s="154">
        <f t="shared" ref="M91:M99" si="1">IF(E91="nowego, nieistniejącego wcześniej elementu drogi",0,H91)</f>
        <v>0</v>
      </c>
      <c r="N91" s="154">
        <f t="shared" ref="N91:N99" si="2">IF(E91="nowego, nieistniejącego wcześniej elementu drogi",H91,0)</f>
        <v>0</v>
      </c>
      <c r="O91" s="106" t="str">
        <f t="shared" ref="O91:O99" si="3">IF(AND(OR(C91="",D91="",E91="",F91="",H91=""),NOT(B91="")),"WYPEŁNIJ WSZYSTKIE KOMÓRKI W WIERSZU!","")</f>
        <v/>
      </c>
      <c r="P91">
        <f t="shared" ref="P91:P99" si="4">IF(O91="WYPEŁNIJ WSZYSTKIE KOMÓRKI W WIERSZU!",1,0)</f>
        <v>0</v>
      </c>
      <c r="U91">
        <f t="shared" ref="U91:U99" si="5">IF(G91="wnioskodawca posiada zgodę na odstępstwo","ODSTĘPSTWO",0)</f>
        <v>0</v>
      </c>
      <c r="W91">
        <f t="shared" ref="W91:W99" si="6">IF(U91="ODSTĘPSTWO",1,0)</f>
        <v>0</v>
      </c>
    </row>
    <row r="92" spans="1:23" ht="15.75">
      <c r="A92" s="100">
        <v>3</v>
      </c>
      <c r="B92" s="142"/>
      <c r="C92" s="141" t="s">
        <v>27</v>
      </c>
      <c r="D92" s="26"/>
      <c r="E92" s="153"/>
      <c r="F92" s="151"/>
      <c r="G92" s="150" t="str">
        <f t="shared" si="0"/>
        <v>-</v>
      </c>
      <c r="H92" s="7"/>
      <c r="M92" s="154">
        <f t="shared" si="1"/>
        <v>0</v>
      </c>
      <c r="N92" s="154">
        <f t="shared" si="2"/>
        <v>0</v>
      </c>
      <c r="O92" s="106" t="str">
        <f t="shared" si="3"/>
        <v/>
      </c>
      <c r="P92">
        <f t="shared" si="4"/>
        <v>0</v>
      </c>
      <c r="U92">
        <f t="shared" si="5"/>
        <v>0</v>
      </c>
      <c r="W92">
        <f t="shared" si="6"/>
        <v>0</v>
      </c>
    </row>
    <row r="93" spans="1:23" ht="15.75">
      <c r="A93" s="100">
        <v>4</v>
      </c>
      <c r="B93" s="142"/>
      <c r="C93" s="141" t="s">
        <v>27</v>
      </c>
      <c r="D93" s="26"/>
      <c r="E93" s="153"/>
      <c r="F93" s="151"/>
      <c r="G93" s="150" t="str">
        <f t="shared" si="0"/>
        <v>-</v>
      </c>
      <c r="H93" s="7"/>
      <c r="M93" s="154">
        <f t="shared" si="1"/>
        <v>0</v>
      </c>
      <c r="N93" s="154">
        <f t="shared" si="2"/>
        <v>0</v>
      </c>
      <c r="O93" s="106" t="str">
        <f t="shared" si="3"/>
        <v/>
      </c>
      <c r="P93">
        <f t="shared" si="4"/>
        <v>0</v>
      </c>
      <c r="U93">
        <f t="shared" si="5"/>
        <v>0</v>
      </c>
      <c r="W93">
        <f t="shared" si="6"/>
        <v>0</v>
      </c>
    </row>
    <row r="94" spans="1:23" ht="15.75" customHeight="1">
      <c r="A94" s="100">
        <v>5</v>
      </c>
      <c r="B94" s="142"/>
      <c r="C94" s="141" t="s">
        <v>27</v>
      </c>
      <c r="D94" s="26"/>
      <c r="E94" s="153"/>
      <c r="F94" s="151"/>
      <c r="G94" s="150" t="str">
        <f t="shared" si="0"/>
        <v>-</v>
      </c>
      <c r="H94" s="7"/>
      <c r="M94" s="154">
        <f t="shared" si="1"/>
        <v>0</v>
      </c>
      <c r="N94" s="154">
        <f t="shared" si="2"/>
        <v>0</v>
      </c>
      <c r="O94" s="106" t="str">
        <f t="shared" si="3"/>
        <v/>
      </c>
      <c r="P94">
        <f t="shared" si="4"/>
        <v>0</v>
      </c>
      <c r="U94">
        <f t="shared" si="5"/>
        <v>0</v>
      </c>
      <c r="W94">
        <f t="shared" si="6"/>
        <v>0</v>
      </c>
    </row>
    <row r="95" spans="1:23" ht="15.75">
      <c r="A95" s="100">
        <v>6</v>
      </c>
      <c r="B95" s="142"/>
      <c r="C95" s="141" t="s">
        <v>27</v>
      </c>
      <c r="D95" s="26"/>
      <c r="E95" s="153"/>
      <c r="F95" s="151"/>
      <c r="G95" s="150" t="str">
        <f t="shared" si="0"/>
        <v>-</v>
      </c>
      <c r="H95" s="7"/>
      <c r="M95" s="154">
        <f t="shared" si="1"/>
        <v>0</v>
      </c>
      <c r="N95" s="154">
        <f t="shared" si="2"/>
        <v>0</v>
      </c>
      <c r="O95" s="106" t="str">
        <f t="shared" si="3"/>
        <v/>
      </c>
      <c r="P95">
        <f t="shared" si="4"/>
        <v>0</v>
      </c>
      <c r="U95">
        <f t="shared" si="5"/>
        <v>0</v>
      </c>
      <c r="W95">
        <f t="shared" si="6"/>
        <v>0</v>
      </c>
    </row>
    <row r="96" spans="1:23" ht="15.75">
      <c r="A96" s="100">
        <v>7</v>
      </c>
      <c r="B96" s="142"/>
      <c r="C96" s="141" t="s">
        <v>27</v>
      </c>
      <c r="D96" s="26"/>
      <c r="E96" s="153"/>
      <c r="F96" s="151"/>
      <c r="G96" s="150" t="str">
        <f t="shared" si="0"/>
        <v>-</v>
      </c>
      <c r="H96" s="7"/>
      <c r="M96" s="154">
        <f t="shared" si="1"/>
        <v>0</v>
      </c>
      <c r="N96" s="154">
        <f t="shared" si="2"/>
        <v>0</v>
      </c>
      <c r="O96" s="106" t="str">
        <f t="shared" si="3"/>
        <v/>
      </c>
      <c r="P96">
        <f t="shared" si="4"/>
        <v>0</v>
      </c>
      <c r="U96">
        <f t="shared" si="5"/>
        <v>0</v>
      </c>
      <c r="W96">
        <f t="shared" si="6"/>
        <v>0</v>
      </c>
    </row>
    <row r="97" spans="1:23" ht="15.75">
      <c r="A97" s="100">
        <v>8</v>
      </c>
      <c r="B97" s="142"/>
      <c r="C97" s="141" t="s">
        <v>27</v>
      </c>
      <c r="D97" s="26"/>
      <c r="E97" s="153"/>
      <c r="F97" s="151"/>
      <c r="G97" s="150" t="str">
        <f t="shared" si="0"/>
        <v>-</v>
      </c>
      <c r="H97" s="7"/>
      <c r="M97" s="154">
        <f t="shared" si="1"/>
        <v>0</v>
      </c>
      <c r="N97" s="154">
        <f t="shared" si="2"/>
        <v>0</v>
      </c>
      <c r="O97" s="106" t="str">
        <f t="shared" si="3"/>
        <v/>
      </c>
      <c r="P97">
        <f t="shared" si="4"/>
        <v>0</v>
      </c>
      <c r="U97">
        <f t="shared" si="5"/>
        <v>0</v>
      </c>
      <c r="W97">
        <f t="shared" si="6"/>
        <v>0</v>
      </c>
    </row>
    <row r="98" spans="1:23" ht="15.75">
      <c r="A98" s="100">
        <v>9</v>
      </c>
      <c r="B98" s="142"/>
      <c r="C98" s="141" t="s">
        <v>27</v>
      </c>
      <c r="D98" s="26"/>
      <c r="E98" s="153"/>
      <c r="F98" s="151"/>
      <c r="G98" s="150" t="str">
        <f t="shared" si="0"/>
        <v>-</v>
      </c>
      <c r="H98" s="7"/>
      <c r="M98" s="154">
        <f t="shared" si="1"/>
        <v>0</v>
      </c>
      <c r="N98" s="154">
        <f t="shared" si="2"/>
        <v>0</v>
      </c>
      <c r="O98" s="106" t="str">
        <f t="shared" si="3"/>
        <v/>
      </c>
      <c r="P98">
        <f t="shared" si="4"/>
        <v>0</v>
      </c>
      <c r="U98">
        <f t="shared" si="5"/>
        <v>0</v>
      </c>
      <c r="W98">
        <f t="shared" si="6"/>
        <v>0</v>
      </c>
    </row>
    <row r="99" spans="1:23" ht="15.75">
      <c r="A99" s="100">
        <v>10</v>
      </c>
      <c r="B99" s="142"/>
      <c r="C99" s="24" t="s">
        <v>27</v>
      </c>
      <c r="D99" s="26"/>
      <c r="E99" s="153"/>
      <c r="F99" s="151"/>
      <c r="G99" s="150" t="str">
        <f t="shared" si="0"/>
        <v>-</v>
      </c>
      <c r="H99" s="7"/>
      <c r="M99" s="154">
        <f t="shared" si="1"/>
        <v>0</v>
      </c>
      <c r="N99" s="154">
        <f t="shared" si="2"/>
        <v>0</v>
      </c>
      <c r="O99" s="106" t="str">
        <f t="shared" si="3"/>
        <v/>
      </c>
      <c r="P99">
        <f t="shared" si="4"/>
        <v>0</v>
      </c>
      <c r="U99">
        <f t="shared" si="5"/>
        <v>0</v>
      </c>
      <c r="W99">
        <f t="shared" si="6"/>
        <v>0</v>
      </c>
    </row>
    <row r="100" spans="1:23" ht="16.5" customHeight="1">
      <c r="A100" s="114"/>
      <c r="B100" s="115"/>
      <c r="C100" s="115"/>
      <c r="G100" s="116" t="s">
        <v>1</v>
      </c>
      <c r="H100" s="117">
        <f>SUM(H90:H99)</f>
        <v>0</v>
      </c>
      <c r="I100" s="118" t="s">
        <v>2</v>
      </c>
      <c r="M100" s="121">
        <f>SUM(M90:M99)</f>
        <v>0</v>
      </c>
      <c r="N100" s="121">
        <f>SUM(N90:N99)</f>
        <v>0</v>
      </c>
      <c r="W100">
        <f>SUM(W90:W99)</f>
        <v>0</v>
      </c>
    </row>
    <row r="101" spans="1:23" ht="28.5" customHeight="1">
      <c r="A101" s="184" t="s">
        <v>348</v>
      </c>
      <c r="B101" s="184"/>
      <c r="C101" s="184"/>
      <c r="D101" s="184"/>
      <c r="E101" s="184"/>
      <c r="F101" s="184"/>
      <c r="G101" s="184"/>
      <c r="H101" s="184"/>
    </row>
    <row r="102" spans="1:23" ht="21" customHeight="1">
      <c r="A102" s="119"/>
      <c r="B102" s="119"/>
      <c r="C102" s="119"/>
      <c r="D102" s="119"/>
      <c r="E102" s="119"/>
      <c r="F102" s="119"/>
      <c r="G102" s="119"/>
      <c r="H102" s="119"/>
    </row>
    <row r="103" spans="1:23" ht="56.25" customHeight="1">
      <c r="A103" s="210" t="s">
        <v>341</v>
      </c>
      <c r="B103" s="210"/>
      <c r="C103" s="210"/>
      <c r="D103" s="210"/>
      <c r="E103" s="210"/>
      <c r="F103" s="210"/>
      <c r="G103" s="210"/>
      <c r="H103" s="88"/>
    </row>
    <row r="104" spans="1:23" ht="146.25" customHeight="1">
      <c r="A104" s="78" t="s">
        <v>0</v>
      </c>
      <c r="B104" s="109" t="s">
        <v>345</v>
      </c>
      <c r="C104" s="149" t="s">
        <v>493</v>
      </c>
      <c r="D104" s="291" t="s">
        <v>392</v>
      </c>
      <c r="E104" s="285"/>
      <c r="F104" s="110" t="s">
        <v>378</v>
      </c>
      <c r="G104" s="111" t="s">
        <v>358</v>
      </c>
      <c r="H104" s="55"/>
    </row>
    <row r="105" spans="1:23" ht="15.75" thickBot="1">
      <c r="A105" s="79">
        <v>1</v>
      </c>
      <c r="B105" s="79">
        <v>2</v>
      </c>
      <c r="C105" s="79">
        <v>3</v>
      </c>
      <c r="D105" s="219">
        <v>4</v>
      </c>
      <c r="E105" s="220"/>
      <c r="F105" s="112">
        <v>5</v>
      </c>
      <c r="G105" s="79">
        <v>6</v>
      </c>
      <c r="M105" t="s">
        <v>311</v>
      </c>
      <c r="N105" t="s">
        <v>312</v>
      </c>
    </row>
    <row r="106" spans="1:23" ht="15.75">
      <c r="A106" s="99">
        <v>1</v>
      </c>
      <c r="B106" s="142"/>
      <c r="C106" s="143"/>
      <c r="D106" s="201"/>
      <c r="E106" s="202"/>
      <c r="F106" s="150" t="str">
        <f>IF(AND(MID(D106,1,3)="NIE",NOT(C106="remont istniejącego elementu drogi")),"wnioskodawca posiada zgodę na odstępstwo","-")</f>
        <v>-</v>
      </c>
      <c r="G106" s="7"/>
      <c r="M106" s="154">
        <f>IF(C106="nowego, nieistniejącego wcześniej elementu drogi",0,G106)</f>
        <v>0</v>
      </c>
      <c r="N106" s="154">
        <f>IF(C106="nowego, nieistniejącego wcześniej elementu drogi",G106,0)</f>
        <v>0</v>
      </c>
      <c r="O106" s="106" t="str">
        <f>IF(AND(OR(C106="",D106="",F106="",G106=""),NOT(B106="")),"WYPEŁNIJ WSZYSTKIE KOMÓRKI W WIERSZU!","")</f>
        <v/>
      </c>
      <c r="U106">
        <f>IF(F106="wnioskodawca posiada zgodę na odstępstwo","ODSTĘPSTWO",0)</f>
        <v>0</v>
      </c>
      <c r="W106">
        <f>IF(U106="ODSTĘPSTWO",1,0)</f>
        <v>0</v>
      </c>
    </row>
    <row r="107" spans="1:23" ht="15.75">
      <c r="A107" s="100">
        <v>2</v>
      </c>
      <c r="B107" s="142"/>
      <c r="C107" s="143"/>
      <c r="D107" s="201"/>
      <c r="E107" s="202"/>
      <c r="F107" s="150" t="str">
        <f t="shared" ref="F107:F115" si="7">IF(AND(MID(D107,1,3)="NIE",NOT(C107="remont istniejącego elementu drogi")),"wnioskodawca posiada zgodę na odstępstwo","-")</f>
        <v>-</v>
      </c>
      <c r="G107" s="7"/>
      <c r="M107" s="154">
        <f t="shared" ref="M107:M115" si="8">IF(C107="nowego, nieistniejącego wcześniej elementu drogi",0,G107)</f>
        <v>0</v>
      </c>
      <c r="N107" s="154">
        <f t="shared" ref="N107:N115" si="9">IF(C107="nowego, nieistniejącego wcześniej elementu drogi",G107,0)</f>
        <v>0</v>
      </c>
      <c r="O107" s="106" t="str">
        <f t="shared" ref="O107:O115" si="10">IF(AND(OR(C107="",D107="",F107="",G107=""),NOT(B107="")),"WYPEŁNIJ WSZYSTKIE KOMÓRKI W WIERSZU!","")</f>
        <v/>
      </c>
      <c r="U107">
        <f t="shared" ref="U107:U115" si="11">IF(F107="wnioskodawca posiada zgodę na odstępstwo","ODSTĘPSTWO",0)</f>
        <v>0</v>
      </c>
      <c r="W107">
        <f t="shared" ref="W107:W115" si="12">IF(U107="ODSTĘPSTWO",1,0)</f>
        <v>0</v>
      </c>
    </row>
    <row r="108" spans="1:23" ht="15.75">
      <c r="A108" s="100">
        <v>3</v>
      </c>
      <c r="B108" s="142"/>
      <c r="C108" s="143"/>
      <c r="D108" s="201"/>
      <c r="E108" s="202"/>
      <c r="F108" s="150" t="str">
        <f t="shared" si="7"/>
        <v>-</v>
      </c>
      <c r="G108" s="7"/>
      <c r="M108" s="154">
        <f t="shared" si="8"/>
        <v>0</v>
      </c>
      <c r="N108" s="154">
        <f t="shared" si="9"/>
        <v>0</v>
      </c>
      <c r="O108" s="106" t="str">
        <f t="shared" si="10"/>
        <v/>
      </c>
      <c r="U108">
        <f t="shared" si="11"/>
        <v>0</v>
      </c>
      <c r="W108">
        <f t="shared" si="12"/>
        <v>0</v>
      </c>
    </row>
    <row r="109" spans="1:23" ht="15.75">
      <c r="A109" s="100">
        <v>4</v>
      </c>
      <c r="B109" s="142"/>
      <c r="C109" s="143"/>
      <c r="D109" s="201"/>
      <c r="E109" s="202"/>
      <c r="F109" s="150" t="str">
        <f t="shared" si="7"/>
        <v>-</v>
      </c>
      <c r="G109" s="7"/>
      <c r="M109" s="154">
        <f t="shared" si="8"/>
        <v>0</v>
      </c>
      <c r="N109" s="154">
        <f t="shared" si="9"/>
        <v>0</v>
      </c>
      <c r="O109" s="106" t="str">
        <f t="shared" si="10"/>
        <v/>
      </c>
      <c r="U109">
        <f t="shared" si="11"/>
        <v>0</v>
      </c>
      <c r="W109">
        <f t="shared" si="12"/>
        <v>0</v>
      </c>
    </row>
    <row r="110" spans="1:23" ht="15.75">
      <c r="A110" s="100">
        <v>5</v>
      </c>
      <c r="B110" s="142"/>
      <c r="C110" s="143"/>
      <c r="D110" s="201"/>
      <c r="E110" s="202"/>
      <c r="F110" s="150" t="str">
        <f t="shared" si="7"/>
        <v>-</v>
      </c>
      <c r="G110" s="7"/>
      <c r="M110" s="154">
        <f t="shared" si="8"/>
        <v>0</v>
      </c>
      <c r="N110" s="154">
        <f t="shared" si="9"/>
        <v>0</v>
      </c>
      <c r="O110" s="106" t="str">
        <f t="shared" si="10"/>
        <v/>
      </c>
      <c r="U110">
        <f t="shared" si="11"/>
        <v>0</v>
      </c>
      <c r="W110">
        <f t="shared" si="12"/>
        <v>0</v>
      </c>
    </row>
    <row r="111" spans="1:23" ht="15.75">
      <c r="A111" s="100">
        <v>6</v>
      </c>
      <c r="B111" s="142"/>
      <c r="C111" s="143"/>
      <c r="D111" s="201"/>
      <c r="E111" s="202"/>
      <c r="F111" s="150" t="str">
        <f t="shared" si="7"/>
        <v>-</v>
      </c>
      <c r="G111" s="7"/>
      <c r="M111" s="154">
        <f t="shared" si="8"/>
        <v>0</v>
      </c>
      <c r="N111" s="154">
        <f t="shared" si="9"/>
        <v>0</v>
      </c>
      <c r="O111" s="106" t="str">
        <f t="shared" si="10"/>
        <v/>
      </c>
      <c r="U111">
        <f t="shared" si="11"/>
        <v>0</v>
      </c>
      <c r="W111">
        <f t="shared" si="12"/>
        <v>0</v>
      </c>
    </row>
    <row r="112" spans="1:23" ht="15.75">
      <c r="A112" s="100">
        <v>7</v>
      </c>
      <c r="B112" s="142"/>
      <c r="C112" s="143"/>
      <c r="D112" s="201"/>
      <c r="E112" s="202"/>
      <c r="F112" s="150" t="str">
        <f t="shared" si="7"/>
        <v>-</v>
      </c>
      <c r="G112" s="7"/>
      <c r="M112" s="154">
        <f t="shared" si="8"/>
        <v>0</v>
      </c>
      <c r="N112" s="154">
        <f t="shared" si="9"/>
        <v>0</v>
      </c>
      <c r="O112" s="106" t="str">
        <f t="shared" si="10"/>
        <v/>
      </c>
      <c r="U112">
        <f t="shared" si="11"/>
        <v>0</v>
      </c>
      <c r="W112">
        <f t="shared" si="12"/>
        <v>0</v>
      </c>
    </row>
    <row r="113" spans="1:23" ht="15.75">
      <c r="A113" s="100">
        <v>8</v>
      </c>
      <c r="B113" s="142"/>
      <c r="C113" s="143"/>
      <c r="D113" s="201"/>
      <c r="E113" s="202"/>
      <c r="F113" s="150" t="str">
        <f t="shared" si="7"/>
        <v>-</v>
      </c>
      <c r="G113" s="7"/>
      <c r="M113" s="154">
        <f t="shared" si="8"/>
        <v>0</v>
      </c>
      <c r="N113" s="154">
        <f t="shared" si="9"/>
        <v>0</v>
      </c>
      <c r="O113" s="106" t="str">
        <f t="shared" si="10"/>
        <v/>
      </c>
      <c r="U113">
        <f t="shared" si="11"/>
        <v>0</v>
      </c>
      <c r="W113">
        <f t="shared" si="12"/>
        <v>0</v>
      </c>
    </row>
    <row r="114" spans="1:23" ht="15.75">
      <c r="A114" s="100">
        <v>9</v>
      </c>
      <c r="B114" s="142"/>
      <c r="C114" s="143"/>
      <c r="D114" s="201"/>
      <c r="E114" s="202"/>
      <c r="F114" s="150" t="str">
        <f t="shared" si="7"/>
        <v>-</v>
      </c>
      <c r="G114" s="7"/>
      <c r="M114" s="154">
        <f t="shared" si="8"/>
        <v>0</v>
      </c>
      <c r="N114" s="154">
        <f t="shared" si="9"/>
        <v>0</v>
      </c>
      <c r="O114" s="106" t="str">
        <f t="shared" si="10"/>
        <v/>
      </c>
      <c r="U114">
        <f t="shared" si="11"/>
        <v>0</v>
      </c>
      <c r="W114">
        <f t="shared" si="12"/>
        <v>0</v>
      </c>
    </row>
    <row r="115" spans="1:23" ht="15.75">
      <c r="A115" s="100">
        <v>10</v>
      </c>
      <c r="B115" s="142"/>
      <c r="C115" s="143"/>
      <c r="D115" s="201"/>
      <c r="E115" s="202"/>
      <c r="F115" s="150" t="str">
        <f t="shared" si="7"/>
        <v>-</v>
      </c>
      <c r="G115" s="7"/>
      <c r="M115" s="154">
        <f t="shared" si="8"/>
        <v>0</v>
      </c>
      <c r="N115" s="154">
        <f t="shared" si="9"/>
        <v>0</v>
      </c>
      <c r="O115" s="106" t="str">
        <f t="shared" si="10"/>
        <v/>
      </c>
      <c r="U115">
        <f t="shared" si="11"/>
        <v>0</v>
      </c>
      <c r="W115">
        <f t="shared" si="12"/>
        <v>0</v>
      </c>
    </row>
    <row r="116" spans="1:23" ht="16.5" customHeight="1">
      <c r="A116" s="114"/>
      <c r="B116" s="115"/>
      <c r="C116" s="115"/>
      <c r="F116" s="116" t="s">
        <v>1</v>
      </c>
      <c r="G116" s="117">
        <f>SUM(G106:G115)</f>
        <v>0</v>
      </c>
      <c r="H116" s="118" t="s">
        <v>2</v>
      </c>
      <c r="M116" s="121">
        <f>SUM(M106:M115)</f>
        <v>0</v>
      </c>
      <c r="N116" s="121">
        <f>SUM(N106:N115)</f>
        <v>0</v>
      </c>
      <c r="W116">
        <f>SUM(W106:W115)</f>
        <v>0</v>
      </c>
    </row>
    <row r="117" spans="1:23" ht="21.75" customHeight="1">
      <c r="A117" s="184" t="s">
        <v>348</v>
      </c>
      <c r="B117" s="184"/>
      <c r="C117" s="184"/>
      <c r="D117" s="184"/>
      <c r="E117" s="184"/>
      <c r="F117" s="184"/>
      <c r="G117" s="184"/>
      <c r="H117" s="184"/>
    </row>
    <row r="118" spans="1:23" ht="16.5" customHeight="1"/>
    <row r="119" spans="1:23" ht="59.25" customHeight="1">
      <c r="A119" s="210" t="s">
        <v>423</v>
      </c>
      <c r="B119" s="210"/>
      <c r="C119" s="210"/>
      <c r="D119" s="210"/>
      <c r="E119" s="210"/>
      <c r="F119" s="210"/>
      <c r="G119" s="210"/>
      <c r="H119" s="272"/>
    </row>
    <row r="120" spans="1:23" ht="148.5" customHeight="1">
      <c r="A120" s="78" t="s">
        <v>0</v>
      </c>
      <c r="B120" s="109" t="s">
        <v>345</v>
      </c>
      <c r="C120" s="110" t="s">
        <v>486</v>
      </c>
      <c r="D120" s="291" t="s">
        <v>381</v>
      </c>
      <c r="E120" s="285"/>
      <c r="F120" s="110" t="s">
        <v>382</v>
      </c>
      <c r="G120" s="111" t="s">
        <v>350</v>
      </c>
      <c r="H120" s="55"/>
    </row>
    <row r="121" spans="1:23" ht="15.95" customHeight="1" thickBot="1">
      <c r="A121" s="79">
        <v>1</v>
      </c>
      <c r="B121" s="79">
        <v>2</v>
      </c>
      <c r="C121" s="79">
        <v>3</v>
      </c>
      <c r="D121" s="219">
        <v>4</v>
      </c>
      <c r="E121" s="220"/>
      <c r="F121" s="112">
        <v>5</v>
      </c>
      <c r="G121" s="79">
        <v>6</v>
      </c>
      <c r="M121" t="s">
        <v>311</v>
      </c>
      <c r="N121" t="s">
        <v>312</v>
      </c>
      <c r="O121" s="106"/>
      <c r="P121">
        <f t="shared" ref="P121:P133" si="13">IF(O121="WYPEŁNIJ WSZYSTKIE KOMÓRKI W WIERSZU!",1,0)</f>
        <v>0</v>
      </c>
    </row>
    <row r="122" spans="1:23" ht="15.75">
      <c r="A122" s="99">
        <v>1</v>
      </c>
      <c r="B122" s="142"/>
      <c r="C122" s="143"/>
      <c r="D122" s="201"/>
      <c r="E122" s="202"/>
      <c r="F122" s="150" t="str">
        <f>IF(AND(MID(D122,1,3)="NIE",NOT(C122="remont istniejącego elementu drogi")),"wnioskodawca posiada zgodę na odstępstwo","-")</f>
        <v>-</v>
      </c>
      <c r="G122" s="7"/>
      <c r="M122" s="154">
        <f>IF(C122="nowego, nieistniejącego wcześniej elementu drogi",0,G122)</f>
        <v>0</v>
      </c>
      <c r="N122" s="154">
        <f>IF(C122="nowego, nieistniejącego wcześniej elementu drogi",G122,0)</f>
        <v>0</v>
      </c>
      <c r="O122" s="106" t="str">
        <f>IF(AND(OR(C122="",D122="",F122="",G122=""),NOT(B122="")),"WYPEŁNIJ WSZYSTKIE KOMÓRKI W WIERSZU!","")</f>
        <v/>
      </c>
      <c r="P122">
        <f t="shared" si="13"/>
        <v>0</v>
      </c>
      <c r="U122">
        <f>IF(F122="wnioskodawca posiada zgodę na odstępstwo","ODSTĘPSTWO",0)</f>
        <v>0</v>
      </c>
      <c r="W122">
        <f>IF(U122="ODSTĘPSTWO",1,0)</f>
        <v>0</v>
      </c>
    </row>
    <row r="123" spans="1:23" ht="15.75">
      <c r="A123" s="100">
        <v>2</v>
      </c>
      <c r="B123" s="142"/>
      <c r="C123" s="143"/>
      <c r="D123" s="201"/>
      <c r="E123" s="202"/>
      <c r="F123" s="150" t="str">
        <f t="shared" ref="F123:F131" si="14">IF(AND(MID(D123,1,3)="NIE",NOT(C123="remont istniejącego elementu drogi")),"wnioskodawca posiada zgodę na odstępstwo","-")</f>
        <v>-</v>
      </c>
      <c r="G123" s="7"/>
      <c r="M123" s="154">
        <f t="shared" ref="M123:M131" si="15">IF(C123="nowego, nieistniejącego wcześniej elementu drogi",0,G123)</f>
        <v>0</v>
      </c>
      <c r="N123" s="154">
        <f t="shared" ref="N123:N131" si="16">IF(C123="nowego, nieistniejącego wcześniej elementu drogi",G123,0)</f>
        <v>0</v>
      </c>
      <c r="O123" s="106" t="str">
        <f t="shared" ref="O123:O131" si="17">IF(AND(OR(C123="",D123="",F123="",G123=""),NOT(B123="")),"WYPEŁNIJ WSZYSTKIE KOMÓRKI W WIERSZU!","")</f>
        <v/>
      </c>
      <c r="P123">
        <f t="shared" si="13"/>
        <v>0</v>
      </c>
      <c r="U123">
        <f t="shared" ref="U123:U131" si="18">IF(F123="wnioskodawca posiada zgodę na odstępstwo","ODSTĘPSTWO",0)</f>
        <v>0</v>
      </c>
      <c r="W123">
        <f t="shared" ref="W123:W131" si="19">IF(U123="ODSTĘPSTWO",1,0)</f>
        <v>0</v>
      </c>
    </row>
    <row r="124" spans="1:23" ht="15.75">
      <c r="A124" s="100">
        <v>3</v>
      </c>
      <c r="B124" s="142"/>
      <c r="C124" s="143"/>
      <c r="D124" s="201"/>
      <c r="E124" s="202"/>
      <c r="F124" s="150" t="str">
        <f t="shared" si="14"/>
        <v>-</v>
      </c>
      <c r="G124" s="7"/>
      <c r="M124" s="154">
        <f t="shared" si="15"/>
        <v>0</v>
      </c>
      <c r="N124" s="154">
        <f t="shared" si="16"/>
        <v>0</v>
      </c>
      <c r="O124" s="106" t="str">
        <f t="shared" si="17"/>
        <v/>
      </c>
      <c r="P124">
        <f t="shared" si="13"/>
        <v>0</v>
      </c>
      <c r="U124">
        <f t="shared" si="18"/>
        <v>0</v>
      </c>
      <c r="W124">
        <f t="shared" si="19"/>
        <v>0</v>
      </c>
    </row>
    <row r="125" spans="1:23" ht="15.75">
      <c r="A125" s="100">
        <v>4</v>
      </c>
      <c r="B125" s="142"/>
      <c r="C125" s="143"/>
      <c r="D125" s="201"/>
      <c r="E125" s="202"/>
      <c r="F125" s="150" t="str">
        <f t="shared" si="14"/>
        <v>-</v>
      </c>
      <c r="G125" s="7"/>
      <c r="M125" s="154">
        <f t="shared" si="15"/>
        <v>0</v>
      </c>
      <c r="N125" s="154">
        <f t="shared" si="16"/>
        <v>0</v>
      </c>
      <c r="O125" s="106" t="str">
        <f t="shared" si="17"/>
        <v/>
      </c>
      <c r="P125">
        <f t="shared" si="13"/>
        <v>0</v>
      </c>
      <c r="U125">
        <f t="shared" si="18"/>
        <v>0</v>
      </c>
      <c r="W125">
        <f t="shared" si="19"/>
        <v>0</v>
      </c>
    </row>
    <row r="126" spans="1:23" ht="15.75">
      <c r="A126" s="100">
        <v>5</v>
      </c>
      <c r="B126" s="142"/>
      <c r="C126" s="143"/>
      <c r="D126" s="201"/>
      <c r="E126" s="202"/>
      <c r="F126" s="150" t="str">
        <f t="shared" si="14"/>
        <v>-</v>
      </c>
      <c r="G126" s="7"/>
      <c r="M126" s="154">
        <f t="shared" si="15"/>
        <v>0</v>
      </c>
      <c r="N126" s="154">
        <f t="shared" si="16"/>
        <v>0</v>
      </c>
      <c r="O126" s="106" t="str">
        <f t="shared" si="17"/>
        <v/>
      </c>
      <c r="P126">
        <f t="shared" si="13"/>
        <v>0</v>
      </c>
      <c r="U126">
        <f t="shared" si="18"/>
        <v>0</v>
      </c>
      <c r="W126">
        <f t="shared" si="19"/>
        <v>0</v>
      </c>
    </row>
    <row r="127" spans="1:23" ht="15.75">
      <c r="A127" s="100">
        <v>6</v>
      </c>
      <c r="B127" s="142"/>
      <c r="C127" s="143"/>
      <c r="D127" s="201"/>
      <c r="E127" s="202"/>
      <c r="F127" s="150" t="str">
        <f t="shared" si="14"/>
        <v>-</v>
      </c>
      <c r="G127" s="7"/>
      <c r="M127" s="154">
        <f t="shared" si="15"/>
        <v>0</v>
      </c>
      <c r="N127" s="154">
        <f t="shared" si="16"/>
        <v>0</v>
      </c>
      <c r="O127" s="106" t="str">
        <f t="shared" si="17"/>
        <v/>
      </c>
      <c r="P127">
        <f t="shared" si="13"/>
        <v>0</v>
      </c>
      <c r="U127">
        <f t="shared" si="18"/>
        <v>0</v>
      </c>
      <c r="W127">
        <f t="shared" si="19"/>
        <v>0</v>
      </c>
    </row>
    <row r="128" spans="1:23" ht="15.75">
      <c r="A128" s="100">
        <v>7</v>
      </c>
      <c r="B128" s="142"/>
      <c r="C128" s="143"/>
      <c r="D128" s="201"/>
      <c r="E128" s="202"/>
      <c r="F128" s="150" t="str">
        <f t="shared" si="14"/>
        <v>-</v>
      </c>
      <c r="G128" s="7"/>
      <c r="M128" s="154">
        <f t="shared" si="15"/>
        <v>0</v>
      </c>
      <c r="N128" s="154">
        <f t="shared" si="16"/>
        <v>0</v>
      </c>
      <c r="O128" s="106" t="str">
        <f t="shared" si="17"/>
        <v/>
      </c>
      <c r="P128">
        <f t="shared" si="13"/>
        <v>0</v>
      </c>
      <c r="U128">
        <f t="shared" si="18"/>
        <v>0</v>
      </c>
      <c r="W128">
        <f t="shared" si="19"/>
        <v>0</v>
      </c>
    </row>
    <row r="129" spans="1:23" ht="15.75">
      <c r="A129" s="100">
        <v>8</v>
      </c>
      <c r="B129" s="142"/>
      <c r="C129" s="143"/>
      <c r="D129" s="201"/>
      <c r="E129" s="202"/>
      <c r="F129" s="150" t="str">
        <f t="shared" si="14"/>
        <v>-</v>
      </c>
      <c r="G129" s="7"/>
      <c r="M129" s="154">
        <f t="shared" si="15"/>
        <v>0</v>
      </c>
      <c r="N129" s="154">
        <f t="shared" si="16"/>
        <v>0</v>
      </c>
      <c r="O129" s="106" t="str">
        <f t="shared" si="17"/>
        <v/>
      </c>
      <c r="P129">
        <f t="shared" si="13"/>
        <v>0</v>
      </c>
      <c r="U129">
        <f t="shared" si="18"/>
        <v>0</v>
      </c>
      <c r="W129">
        <f t="shared" si="19"/>
        <v>0</v>
      </c>
    </row>
    <row r="130" spans="1:23" ht="15.75">
      <c r="A130" s="100">
        <v>9</v>
      </c>
      <c r="B130" s="142"/>
      <c r="C130" s="143"/>
      <c r="D130" s="201"/>
      <c r="E130" s="202"/>
      <c r="F130" s="150" t="str">
        <f t="shared" si="14"/>
        <v>-</v>
      </c>
      <c r="G130" s="7"/>
      <c r="M130" s="154">
        <f t="shared" si="15"/>
        <v>0</v>
      </c>
      <c r="N130" s="154">
        <f t="shared" si="16"/>
        <v>0</v>
      </c>
      <c r="O130" s="106" t="str">
        <f t="shared" si="17"/>
        <v/>
      </c>
      <c r="P130">
        <f t="shared" si="13"/>
        <v>0</v>
      </c>
      <c r="U130">
        <f t="shared" si="18"/>
        <v>0</v>
      </c>
      <c r="W130">
        <f t="shared" si="19"/>
        <v>0</v>
      </c>
    </row>
    <row r="131" spans="1:23" ht="15.75">
      <c r="A131" s="100">
        <v>10</v>
      </c>
      <c r="B131" s="142"/>
      <c r="C131" s="143"/>
      <c r="D131" s="201"/>
      <c r="E131" s="202"/>
      <c r="F131" s="150" t="str">
        <f t="shared" si="14"/>
        <v>-</v>
      </c>
      <c r="G131" s="7"/>
      <c r="M131" s="154">
        <f t="shared" si="15"/>
        <v>0</v>
      </c>
      <c r="N131" s="154">
        <f t="shared" si="16"/>
        <v>0</v>
      </c>
      <c r="O131" s="106" t="str">
        <f t="shared" si="17"/>
        <v/>
      </c>
      <c r="P131">
        <f t="shared" si="13"/>
        <v>0</v>
      </c>
      <c r="U131">
        <f t="shared" si="18"/>
        <v>0</v>
      </c>
      <c r="W131">
        <f t="shared" si="19"/>
        <v>0</v>
      </c>
    </row>
    <row r="132" spans="1:23" ht="15.95" customHeight="1">
      <c r="A132" s="114"/>
      <c r="B132" s="115"/>
      <c r="C132" s="115"/>
      <c r="F132" s="116" t="s">
        <v>1</v>
      </c>
      <c r="G132" s="117">
        <f>SUM(G122:G131)</f>
        <v>0</v>
      </c>
      <c r="H132" s="118" t="s">
        <v>2</v>
      </c>
      <c r="M132" s="121">
        <f>SUM(M122:M131)</f>
        <v>0</v>
      </c>
      <c r="N132" s="121">
        <f>SUM(N122:N131)</f>
        <v>0</v>
      </c>
      <c r="O132" s="106"/>
      <c r="P132">
        <f t="shared" si="13"/>
        <v>0</v>
      </c>
      <c r="W132">
        <f>SUM(W122:W131)</f>
        <v>0</v>
      </c>
    </row>
    <row r="133" spans="1:23" ht="15.95" customHeight="1">
      <c r="A133" s="184" t="s">
        <v>383</v>
      </c>
      <c r="B133" s="184"/>
      <c r="C133" s="184"/>
      <c r="D133" s="184"/>
      <c r="E133" s="184"/>
      <c r="F133" s="184"/>
      <c r="G133" s="184"/>
      <c r="H133" s="184"/>
      <c r="M133" s="120"/>
      <c r="N133" s="120"/>
      <c r="O133" s="106"/>
      <c r="P133">
        <f t="shared" si="13"/>
        <v>0</v>
      </c>
    </row>
    <row r="134" spans="1:23" ht="15.95" customHeight="1">
      <c r="A134" s="119"/>
      <c r="B134" s="119"/>
      <c r="C134" s="119"/>
      <c r="D134" s="119"/>
      <c r="E134" s="119"/>
      <c r="F134" s="119"/>
      <c r="G134" s="119"/>
      <c r="H134" s="119"/>
      <c r="M134" s="113"/>
      <c r="N134" s="113"/>
      <c r="O134" s="106"/>
    </row>
    <row r="135" spans="1:23" ht="45.75" customHeight="1">
      <c r="A135" s="210" t="s">
        <v>424</v>
      </c>
      <c r="B135" s="210"/>
      <c r="C135" s="210"/>
      <c r="D135" s="210"/>
      <c r="E135" s="210"/>
      <c r="F135" s="210"/>
      <c r="G135" s="210"/>
      <c r="H135" s="88"/>
    </row>
    <row r="136" spans="1:23" ht="142.5" customHeight="1">
      <c r="A136" s="78" t="s">
        <v>0</v>
      </c>
      <c r="B136" s="109" t="s">
        <v>345</v>
      </c>
      <c r="C136" s="110" t="s">
        <v>486</v>
      </c>
      <c r="D136" s="291" t="s">
        <v>393</v>
      </c>
      <c r="E136" s="285"/>
      <c r="F136" s="110" t="s">
        <v>379</v>
      </c>
      <c r="G136" s="111" t="s">
        <v>358</v>
      </c>
      <c r="H136" s="55"/>
    </row>
    <row r="137" spans="1:23" ht="15.75" thickBot="1">
      <c r="A137" s="79">
        <v>1</v>
      </c>
      <c r="B137" s="79">
        <v>2</v>
      </c>
      <c r="C137" s="79">
        <v>3</v>
      </c>
      <c r="D137" s="219">
        <v>4</v>
      </c>
      <c r="E137" s="220"/>
      <c r="F137" s="112">
        <v>5</v>
      </c>
      <c r="G137" s="79">
        <v>6</v>
      </c>
      <c r="M137" t="s">
        <v>311</v>
      </c>
      <c r="N137" t="s">
        <v>312</v>
      </c>
    </row>
    <row r="138" spans="1:23" ht="15.75">
      <c r="A138" s="99">
        <v>1</v>
      </c>
      <c r="B138" s="142"/>
      <c r="C138" s="143"/>
      <c r="D138" s="201"/>
      <c r="E138" s="202"/>
      <c r="F138" s="150" t="str">
        <f>IF(AND(MID(D138,1,3)="NIE",NOT(C138="remont istniejącego elementu drogi")),"wnioskodawca posiada zgodę na odstępstwo","-")</f>
        <v>-</v>
      </c>
      <c r="G138" s="7"/>
      <c r="M138" s="154">
        <f>IF(C138="nowego, nieistniejącego wcześniej elementu drogi",0,G138)</f>
        <v>0</v>
      </c>
      <c r="N138" s="154">
        <f>IF(C138="nowego, nieistniejącego wcześniej elementu drogi",G138,0)</f>
        <v>0</v>
      </c>
      <c r="O138" s="106" t="str">
        <f>IF(AND(OR(C138="",D138="",F138="",G138=""),NOT(B138="")),"WYPEŁNIJ WSZYSTKIE KOMÓRKI W WIERSZU!","")</f>
        <v/>
      </c>
      <c r="U138">
        <f>IF(F138="wnioskodawca posiada zgodę na odstępstwo","ODSTĘPSTWO",0)</f>
        <v>0</v>
      </c>
      <c r="W138">
        <f>IF(U138="ODSTĘPSTWO",1,0)</f>
        <v>0</v>
      </c>
    </row>
    <row r="139" spans="1:23" ht="15.75">
      <c r="A139" s="100">
        <v>2</v>
      </c>
      <c r="B139" s="142"/>
      <c r="C139" s="143"/>
      <c r="D139" s="216"/>
      <c r="E139" s="216"/>
      <c r="F139" s="150" t="str">
        <f t="shared" ref="F139:F147" si="20">IF(AND(MID(D139,1,3)="NIE",NOT(C139="remont istniejącego elementu drogi")),"wnioskodawca posiada zgodę na odstępstwo","-")</f>
        <v>-</v>
      </c>
      <c r="G139" s="7"/>
      <c r="M139" s="154">
        <f t="shared" ref="M139:M147" si="21">IF(C139="nowego, nieistniejącego wcześniej elementu drogi",0,G139)</f>
        <v>0</v>
      </c>
      <c r="N139" s="154">
        <f t="shared" ref="N139:N147" si="22">IF(C139="nowego, nieistniejącego wcześniej elementu drogi",G139,0)</f>
        <v>0</v>
      </c>
      <c r="O139" s="106" t="str">
        <f t="shared" ref="O139:O147" si="23">IF(AND(OR(C139="",D139="",F139="",G139=""),NOT(B139="")),"WYPEŁNIJ WSZYSTKIE KOMÓRKI W WIERSZU!","")</f>
        <v/>
      </c>
      <c r="P139">
        <f>IF(O139="WYPEŁNIJ WSZYSTKIE KOMÓRKI W WIERSZU!",1,0)</f>
        <v>0</v>
      </c>
      <c r="U139">
        <f t="shared" ref="U139:U147" si="24">IF(F139="wnioskodawca posiada zgodę na odstępstwo","ODSTĘPSTWO",0)</f>
        <v>0</v>
      </c>
      <c r="W139">
        <f t="shared" ref="W139:W147" si="25">IF(U139="ODSTĘPSTWO",1,0)</f>
        <v>0</v>
      </c>
    </row>
    <row r="140" spans="1:23" ht="15.75">
      <c r="A140" s="100">
        <v>3</v>
      </c>
      <c r="B140" s="142"/>
      <c r="C140" s="143"/>
      <c r="D140" s="216"/>
      <c r="E140" s="216"/>
      <c r="F140" s="150" t="str">
        <f t="shared" si="20"/>
        <v>-</v>
      </c>
      <c r="G140" s="7"/>
      <c r="M140" s="154">
        <f t="shared" si="21"/>
        <v>0</v>
      </c>
      <c r="N140" s="154">
        <f t="shared" si="22"/>
        <v>0</v>
      </c>
      <c r="O140" s="106" t="str">
        <f t="shared" si="23"/>
        <v/>
      </c>
      <c r="P140">
        <f t="shared" ref="P140:P151" si="26">IF(O140="WYPEŁNIJ WSZYSTKIE KOMÓRKI W WIERSZU!",1,0)</f>
        <v>0</v>
      </c>
      <c r="U140">
        <f t="shared" si="24"/>
        <v>0</v>
      </c>
      <c r="W140">
        <f t="shared" si="25"/>
        <v>0</v>
      </c>
    </row>
    <row r="141" spans="1:23" ht="15.75">
      <c r="A141" s="100">
        <v>4</v>
      </c>
      <c r="B141" s="142"/>
      <c r="C141" s="143"/>
      <c r="D141" s="216"/>
      <c r="E141" s="216"/>
      <c r="F141" s="150" t="str">
        <f t="shared" si="20"/>
        <v>-</v>
      </c>
      <c r="G141" s="7"/>
      <c r="M141" s="154">
        <f t="shared" si="21"/>
        <v>0</v>
      </c>
      <c r="N141" s="154">
        <f t="shared" si="22"/>
        <v>0</v>
      </c>
      <c r="O141" s="106" t="str">
        <f t="shared" si="23"/>
        <v/>
      </c>
      <c r="P141">
        <f t="shared" si="26"/>
        <v>0</v>
      </c>
      <c r="U141">
        <f t="shared" si="24"/>
        <v>0</v>
      </c>
      <c r="W141">
        <f t="shared" si="25"/>
        <v>0</v>
      </c>
    </row>
    <row r="142" spans="1:23" ht="15.75">
      <c r="A142" s="100">
        <v>5</v>
      </c>
      <c r="B142" s="142"/>
      <c r="C142" s="143"/>
      <c r="D142" s="216"/>
      <c r="E142" s="216"/>
      <c r="F142" s="150" t="str">
        <f t="shared" si="20"/>
        <v>-</v>
      </c>
      <c r="G142" s="7"/>
      <c r="M142" s="154">
        <f t="shared" si="21"/>
        <v>0</v>
      </c>
      <c r="N142" s="154">
        <f t="shared" si="22"/>
        <v>0</v>
      </c>
      <c r="O142" s="106" t="str">
        <f t="shared" si="23"/>
        <v/>
      </c>
      <c r="P142">
        <f t="shared" si="26"/>
        <v>0</v>
      </c>
      <c r="U142">
        <f t="shared" si="24"/>
        <v>0</v>
      </c>
      <c r="W142">
        <f t="shared" si="25"/>
        <v>0</v>
      </c>
    </row>
    <row r="143" spans="1:23" ht="15.75">
      <c r="A143" s="100">
        <v>6</v>
      </c>
      <c r="B143" s="142"/>
      <c r="C143" s="143"/>
      <c r="D143" s="216"/>
      <c r="E143" s="216"/>
      <c r="F143" s="150" t="str">
        <f t="shared" si="20"/>
        <v>-</v>
      </c>
      <c r="G143" s="7"/>
      <c r="M143" s="154">
        <f t="shared" si="21"/>
        <v>0</v>
      </c>
      <c r="N143" s="154">
        <f t="shared" si="22"/>
        <v>0</v>
      </c>
      <c r="O143" s="106" t="str">
        <f t="shared" si="23"/>
        <v/>
      </c>
      <c r="P143">
        <f t="shared" si="26"/>
        <v>0</v>
      </c>
      <c r="U143">
        <f t="shared" si="24"/>
        <v>0</v>
      </c>
      <c r="W143">
        <f t="shared" si="25"/>
        <v>0</v>
      </c>
    </row>
    <row r="144" spans="1:23" ht="15.75">
      <c r="A144" s="100">
        <v>7</v>
      </c>
      <c r="B144" s="142"/>
      <c r="C144" s="143"/>
      <c r="D144" s="216"/>
      <c r="E144" s="216"/>
      <c r="F144" s="150" t="str">
        <f t="shared" si="20"/>
        <v>-</v>
      </c>
      <c r="G144" s="7"/>
      <c r="M144" s="154">
        <f t="shared" si="21"/>
        <v>0</v>
      </c>
      <c r="N144" s="154">
        <f t="shared" si="22"/>
        <v>0</v>
      </c>
      <c r="O144" s="106" t="str">
        <f t="shared" si="23"/>
        <v/>
      </c>
      <c r="P144">
        <f t="shared" si="26"/>
        <v>0</v>
      </c>
      <c r="U144">
        <f t="shared" si="24"/>
        <v>0</v>
      </c>
      <c r="W144">
        <f t="shared" si="25"/>
        <v>0</v>
      </c>
    </row>
    <row r="145" spans="1:23" ht="15.75">
      <c r="A145" s="100">
        <v>8</v>
      </c>
      <c r="B145" s="142"/>
      <c r="C145" s="143"/>
      <c r="D145" s="216"/>
      <c r="E145" s="216"/>
      <c r="F145" s="150" t="str">
        <f t="shared" si="20"/>
        <v>-</v>
      </c>
      <c r="G145" s="7"/>
      <c r="M145" s="154">
        <f t="shared" si="21"/>
        <v>0</v>
      </c>
      <c r="N145" s="154">
        <f t="shared" si="22"/>
        <v>0</v>
      </c>
      <c r="O145" s="106" t="str">
        <f t="shared" si="23"/>
        <v/>
      </c>
      <c r="P145">
        <f t="shared" si="26"/>
        <v>0</v>
      </c>
      <c r="U145">
        <f t="shared" si="24"/>
        <v>0</v>
      </c>
      <c r="W145">
        <f t="shared" si="25"/>
        <v>0</v>
      </c>
    </row>
    <row r="146" spans="1:23" ht="15.75">
      <c r="A146" s="100">
        <v>9</v>
      </c>
      <c r="B146" s="142"/>
      <c r="C146" s="143"/>
      <c r="D146" s="216"/>
      <c r="E146" s="216"/>
      <c r="F146" s="150" t="str">
        <f t="shared" si="20"/>
        <v>-</v>
      </c>
      <c r="G146" s="7"/>
      <c r="M146" s="154">
        <f t="shared" si="21"/>
        <v>0</v>
      </c>
      <c r="N146" s="154">
        <f t="shared" si="22"/>
        <v>0</v>
      </c>
      <c r="O146" s="106" t="str">
        <f t="shared" si="23"/>
        <v/>
      </c>
      <c r="P146">
        <f t="shared" si="26"/>
        <v>0</v>
      </c>
      <c r="U146">
        <f t="shared" si="24"/>
        <v>0</v>
      </c>
      <c r="W146">
        <f t="shared" si="25"/>
        <v>0</v>
      </c>
    </row>
    <row r="147" spans="1:23" ht="15.75">
      <c r="A147" s="100">
        <v>10</v>
      </c>
      <c r="B147" s="142"/>
      <c r="C147" s="143"/>
      <c r="D147" s="216"/>
      <c r="E147" s="216"/>
      <c r="F147" s="150" t="str">
        <f t="shared" si="20"/>
        <v>-</v>
      </c>
      <c r="G147" s="7"/>
      <c r="M147" s="154">
        <f t="shared" si="21"/>
        <v>0</v>
      </c>
      <c r="N147" s="154">
        <f t="shared" si="22"/>
        <v>0</v>
      </c>
      <c r="O147" s="106" t="str">
        <f t="shared" si="23"/>
        <v/>
      </c>
      <c r="P147">
        <f t="shared" si="26"/>
        <v>0</v>
      </c>
      <c r="U147">
        <f t="shared" si="24"/>
        <v>0</v>
      </c>
      <c r="W147">
        <f t="shared" si="25"/>
        <v>0</v>
      </c>
    </row>
    <row r="148" spans="1:23" ht="15.75" customHeight="1">
      <c r="A148" s="114"/>
      <c r="B148" s="115"/>
      <c r="C148" s="115"/>
      <c r="F148" s="116" t="s">
        <v>1</v>
      </c>
      <c r="G148" s="117">
        <f>SUM(G138:G147)</f>
        <v>0</v>
      </c>
      <c r="H148" s="118" t="s">
        <v>2</v>
      </c>
      <c r="M148" s="121">
        <f>SUM(M138:M147)</f>
        <v>0</v>
      </c>
      <c r="N148" s="121">
        <f>SUM(N138:N147)</f>
        <v>0</v>
      </c>
      <c r="O148" s="106"/>
      <c r="P148">
        <f t="shared" si="26"/>
        <v>0</v>
      </c>
      <c r="W148">
        <f>SUM(W138:W147)</f>
        <v>0</v>
      </c>
    </row>
    <row r="149" spans="1:23" ht="15.75" customHeight="1">
      <c r="A149" s="184" t="s">
        <v>348</v>
      </c>
      <c r="B149" s="184"/>
      <c r="C149" s="184"/>
      <c r="D149" s="184"/>
      <c r="E149" s="184"/>
      <c r="F149" s="184"/>
      <c r="G149" s="184"/>
      <c r="H149" s="184"/>
      <c r="M149" s="113"/>
      <c r="N149" s="113"/>
      <c r="O149" s="106"/>
    </row>
    <row r="150" spans="1:23" ht="15.75" customHeight="1">
      <c r="A150" s="119"/>
      <c r="B150" s="119"/>
      <c r="C150" s="119"/>
      <c r="D150" s="119"/>
      <c r="E150" s="119"/>
      <c r="F150" s="119"/>
      <c r="G150" s="119"/>
      <c r="H150" s="119"/>
      <c r="M150" s="113"/>
      <c r="N150" s="113"/>
      <c r="O150" s="106"/>
    </row>
    <row r="151" spans="1:23" ht="60" customHeight="1">
      <c r="A151" s="210" t="s">
        <v>425</v>
      </c>
      <c r="B151" s="210"/>
      <c r="C151" s="210"/>
      <c r="D151" s="210"/>
      <c r="E151" s="210"/>
      <c r="F151" s="210"/>
      <c r="G151" s="210"/>
      <c r="H151" s="88"/>
      <c r="M151" s="113"/>
      <c r="N151" s="113"/>
      <c r="O151" s="106"/>
      <c r="P151">
        <f t="shared" si="26"/>
        <v>0</v>
      </c>
    </row>
    <row r="152" spans="1:23" ht="145.5" customHeight="1">
      <c r="A152" s="78" t="s">
        <v>0</v>
      </c>
      <c r="B152" s="109" t="s">
        <v>345</v>
      </c>
      <c r="C152" s="110" t="s">
        <v>486</v>
      </c>
      <c r="D152" s="291" t="s">
        <v>393</v>
      </c>
      <c r="E152" s="285"/>
      <c r="F152" s="110" t="s">
        <v>379</v>
      </c>
      <c r="G152" s="111" t="s">
        <v>350</v>
      </c>
      <c r="H152" s="55"/>
      <c r="M152" s="113"/>
      <c r="N152" s="113"/>
      <c r="O152" s="106"/>
      <c r="P152">
        <f t="shared" ref="P152" si="27">IF(O152="WYPEŁNIJ WSZYSTKIE KOMÓRKI W WIERSZU!",1,0)</f>
        <v>0</v>
      </c>
    </row>
    <row r="153" spans="1:23" ht="15.75" thickBot="1">
      <c r="A153" s="79">
        <v>1</v>
      </c>
      <c r="B153" s="79">
        <v>2</v>
      </c>
      <c r="C153" s="79">
        <v>3</v>
      </c>
      <c r="D153" s="219">
        <v>4</v>
      </c>
      <c r="E153" s="220"/>
      <c r="F153" s="112">
        <v>5</v>
      </c>
      <c r="G153" s="79">
        <v>6</v>
      </c>
      <c r="M153" t="s">
        <v>311</v>
      </c>
      <c r="N153" t="s">
        <v>312</v>
      </c>
      <c r="O153" s="106"/>
    </row>
    <row r="154" spans="1:23" ht="15.75">
      <c r="A154" s="99">
        <v>1</v>
      </c>
      <c r="B154" s="142"/>
      <c r="C154" s="143"/>
      <c r="D154" s="201"/>
      <c r="E154" s="202"/>
      <c r="F154" s="150" t="str">
        <f>IF(AND(MID(D154,1,3)="NIE",NOT(C154="remont istniejącego elementu drogi")),"wnioskodawca posiada zgodę na odstępstwo","-")</f>
        <v>-</v>
      </c>
      <c r="G154" s="7"/>
      <c r="M154" s="154">
        <f>IF(C154="nowego, nieistniejącego wcześniej elementu drogi",0,G154)</f>
        <v>0</v>
      </c>
      <c r="N154" s="154">
        <f>IF(C154="nowego, nieistniejącego wcześniej elementu drogi",G154,0)</f>
        <v>0</v>
      </c>
      <c r="O154" s="106" t="str">
        <f>IF(AND(OR(C154="",D154="",F154="",G154=""),NOT(B154="")),"WYPEŁNIJ WSZYSTKIE KOMÓRKI W WIERSZU!","")</f>
        <v/>
      </c>
      <c r="U154">
        <f>IF(F154="wnioskodawca posiada zgodę na odstępstwo","ODSTĘPSTWO",0)</f>
        <v>0</v>
      </c>
      <c r="W154">
        <f>IF(U154="ODSTĘPSTWO",1,0)</f>
        <v>0</v>
      </c>
    </row>
    <row r="155" spans="1:23" ht="15.75">
      <c r="A155" s="100">
        <v>2</v>
      </c>
      <c r="B155" s="142"/>
      <c r="C155" s="143"/>
      <c r="D155" s="216"/>
      <c r="E155" s="216"/>
      <c r="F155" s="150" t="str">
        <f t="shared" ref="F155:F163" si="28">IF(AND(MID(D155,1,3)="NIE",NOT(C155="remont istniejącego elementu drogi")),"wnioskodawca posiada zgodę na odstępstwo","-")</f>
        <v>-</v>
      </c>
      <c r="G155" s="7"/>
      <c r="M155" s="154">
        <f t="shared" ref="M155:M163" si="29">IF(C155="nowego, nieistniejącego wcześniej elementu drogi",0,G155)</f>
        <v>0</v>
      </c>
      <c r="N155" s="154">
        <f t="shared" ref="N155:N163" si="30">IF(C155="nowego, nieistniejącego wcześniej elementu drogi",G155,0)</f>
        <v>0</v>
      </c>
      <c r="O155" s="106" t="str">
        <f t="shared" ref="O155:O163" si="31">IF(AND(OR(C155="",D155="",F155="",G155=""),NOT(B155="")),"WYPEŁNIJ WSZYSTKIE KOMÓRKI W WIERSZU!","")</f>
        <v/>
      </c>
      <c r="U155">
        <f t="shared" ref="U155:U163" si="32">IF(F155="wnioskodawca posiada zgodę na odstępstwo","ODSTĘPSTWO",0)</f>
        <v>0</v>
      </c>
      <c r="W155">
        <f t="shared" ref="W155:W163" si="33">IF(U155="ODSTĘPSTWO",1,0)</f>
        <v>0</v>
      </c>
    </row>
    <row r="156" spans="1:23" ht="15.75">
      <c r="A156" s="100">
        <v>3</v>
      </c>
      <c r="B156" s="142"/>
      <c r="C156" s="143"/>
      <c r="D156" s="216"/>
      <c r="E156" s="216"/>
      <c r="F156" s="150" t="str">
        <f t="shared" si="28"/>
        <v>-</v>
      </c>
      <c r="G156" s="7"/>
      <c r="M156" s="154">
        <f t="shared" si="29"/>
        <v>0</v>
      </c>
      <c r="N156" s="154">
        <f t="shared" si="30"/>
        <v>0</v>
      </c>
      <c r="O156" s="106" t="str">
        <f t="shared" si="31"/>
        <v/>
      </c>
      <c r="U156">
        <f t="shared" si="32"/>
        <v>0</v>
      </c>
      <c r="W156">
        <f t="shared" si="33"/>
        <v>0</v>
      </c>
    </row>
    <row r="157" spans="1:23" ht="15.75">
      <c r="A157" s="100">
        <v>4</v>
      </c>
      <c r="B157" s="142"/>
      <c r="C157" s="143"/>
      <c r="D157" s="216"/>
      <c r="E157" s="216"/>
      <c r="F157" s="150" t="str">
        <f t="shared" si="28"/>
        <v>-</v>
      </c>
      <c r="G157" s="7"/>
      <c r="M157" s="154">
        <f t="shared" si="29"/>
        <v>0</v>
      </c>
      <c r="N157" s="154">
        <f t="shared" si="30"/>
        <v>0</v>
      </c>
      <c r="O157" s="106" t="str">
        <f t="shared" si="31"/>
        <v/>
      </c>
      <c r="U157">
        <f t="shared" si="32"/>
        <v>0</v>
      </c>
      <c r="W157">
        <f t="shared" si="33"/>
        <v>0</v>
      </c>
    </row>
    <row r="158" spans="1:23" ht="15.75">
      <c r="A158" s="100">
        <v>5</v>
      </c>
      <c r="B158" s="142"/>
      <c r="C158" s="143"/>
      <c r="D158" s="216"/>
      <c r="E158" s="216"/>
      <c r="F158" s="150" t="str">
        <f t="shared" si="28"/>
        <v>-</v>
      </c>
      <c r="G158" s="7"/>
      <c r="M158" s="154">
        <f t="shared" si="29"/>
        <v>0</v>
      </c>
      <c r="N158" s="154">
        <f t="shared" si="30"/>
        <v>0</v>
      </c>
      <c r="O158" s="106" t="str">
        <f t="shared" si="31"/>
        <v/>
      </c>
      <c r="U158">
        <f t="shared" si="32"/>
        <v>0</v>
      </c>
      <c r="W158">
        <f t="shared" si="33"/>
        <v>0</v>
      </c>
    </row>
    <row r="159" spans="1:23" ht="15.75">
      <c r="A159" s="100">
        <v>6</v>
      </c>
      <c r="B159" s="142"/>
      <c r="C159" s="143"/>
      <c r="D159" s="216"/>
      <c r="E159" s="216"/>
      <c r="F159" s="150" t="str">
        <f t="shared" si="28"/>
        <v>-</v>
      </c>
      <c r="G159" s="7"/>
      <c r="M159" s="154">
        <f t="shared" si="29"/>
        <v>0</v>
      </c>
      <c r="N159" s="154">
        <f t="shared" si="30"/>
        <v>0</v>
      </c>
      <c r="O159" s="106" t="str">
        <f t="shared" si="31"/>
        <v/>
      </c>
      <c r="U159">
        <f t="shared" si="32"/>
        <v>0</v>
      </c>
      <c r="W159">
        <f t="shared" si="33"/>
        <v>0</v>
      </c>
    </row>
    <row r="160" spans="1:23" ht="15.75">
      <c r="A160" s="100">
        <v>7</v>
      </c>
      <c r="B160" s="142"/>
      <c r="C160" s="143"/>
      <c r="D160" s="216"/>
      <c r="E160" s="216"/>
      <c r="F160" s="150" t="str">
        <f t="shared" si="28"/>
        <v>-</v>
      </c>
      <c r="G160" s="7"/>
      <c r="M160" s="154">
        <f t="shared" si="29"/>
        <v>0</v>
      </c>
      <c r="N160" s="154">
        <f t="shared" si="30"/>
        <v>0</v>
      </c>
      <c r="O160" s="106" t="str">
        <f t="shared" si="31"/>
        <v/>
      </c>
      <c r="P160">
        <f>IF(O160="WYPEŁNIJ WSZYSTKIE KOMÓRKI W WIERSZU!",1,0)</f>
        <v>0</v>
      </c>
      <c r="U160">
        <f t="shared" si="32"/>
        <v>0</v>
      </c>
      <c r="W160">
        <f t="shared" si="33"/>
        <v>0</v>
      </c>
    </row>
    <row r="161" spans="1:23" ht="15.75">
      <c r="A161" s="100">
        <v>8</v>
      </c>
      <c r="B161" s="142"/>
      <c r="C161" s="143"/>
      <c r="D161" s="216"/>
      <c r="E161" s="216"/>
      <c r="F161" s="150" t="str">
        <f t="shared" si="28"/>
        <v>-</v>
      </c>
      <c r="G161" s="7"/>
      <c r="M161" s="154">
        <f t="shared" si="29"/>
        <v>0</v>
      </c>
      <c r="N161" s="154">
        <f t="shared" si="30"/>
        <v>0</v>
      </c>
      <c r="O161" s="106" t="str">
        <f t="shared" si="31"/>
        <v/>
      </c>
      <c r="P161">
        <f t="shared" ref="P161:P172" si="34">IF(O161="WYPEŁNIJ WSZYSTKIE KOMÓRKI W WIERSZU!",1,0)</f>
        <v>0</v>
      </c>
      <c r="U161">
        <f t="shared" si="32"/>
        <v>0</v>
      </c>
      <c r="W161">
        <f t="shared" si="33"/>
        <v>0</v>
      </c>
    </row>
    <row r="162" spans="1:23" ht="15.75">
      <c r="A162" s="100">
        <v>9</v>
      </c>
      <c r="B162" s="142"/>
      <c r="C162" s="143"/>
      <c r="D162" s="216"/>
      <c r="E162" s="216"/>
      <c r="F162" s="150" t="str">
        <f t="shared" si="28"/>
        <v>-</v>
      </c>
      <c r="G162" s="7"/>
      <c r="M162" s="154">
        <f t="shared" si="29"/>
        <v>0</v>
      </c>
      <c r="N162" s="154">
        <f t="shared" si="30"/>
        <v>0</v>
      </c>
      <c r="O162" s="106" t="str">
        <f t="shared" si="31"/>
        <v/>
      </c>
      <c r="P162">
        <f t="shared" si="34"/>
        <v>0</v>
      </c>
      <c r="U162">
        <f t="shared" si="32"/>
        <v>0</v>
      </c>
      <c r="W162">
        <f t="shared" si="33"/>
        <v>0</v>
      </c>
    </row>
    <row r="163" spans="1:23" ht="15.75">
      <c r="A163" s="100">
        <v>10</v>
      </c>
      <c r="B163" s="142"/>
      <c r="C163" s="143"/>
      <c r="D163" s="216"/>
      <c r="E163" s="216"/>
      <c r="F163" s="150" t="str">
        <f t="shared" si="28"/>
        <v>-</v>
      </c>
      <c r="G163" s="7"/>
      <c r="M163" s="154">
        <f t="shared" si="29"/>
        <v>0</v>
      </c>
      <c r="N163" s="154">
        <f t="shared" si="30"/>
        <v>0</v>
      </c>
      <c r="O163" s="106" t="str">
        <f t="shared" si="31"/>
        <v/>
      </c>
      <c r="P163">
        <f t="shared" si="34"/>
        <v>0</v>
      </c>
      <c r="U163">
        <f t="shared" si="32"/>
        <v>0</v>
      </c>
      <c r="W163">
        <f t="shared" si="33"/>
        <v>0</v>
      </c>
    </row>
    <row r="164" spans="1:23" ht="15.95" customHeight="1">
      <c r="A164" s="114"/>
      <c r="B164" s="115"/>
      <c r="C164" s="115"/>
      <c r="F164" s="116" t="s">
        <v>1</v>
      </c>
      <c r="G164" s="117">
        <f>SUM(G154:G163)</f>
        <v>0</v>
      </c>
      <c r="H164" s="118" t="s">
        <v>2</v>
      </c>
      <c r="M164" s="121">
        <f>SUM(M154:M163)</f>
        <v>0</v>
      </c>
      <c r="N164" s="121">
        <f>SUM(N154:N163)</f>
        <v>0</v>
      </c>
      <c r="O164" s="106"/>
      <c r="P164">
        <f t="shared" si="34"/>
        <v>0</v>
      </c>
      <c r="W164">
        <f>SUM(W154:W163)</f>
        <v>0</v>
      </c>
    </row>
    <row r="165" spans="1:23" ht="15.95" customHeight="1">
      <c r="A165" s="184" t="s">
        <v>383</v>
      </c>
      <c r="B165" s="184"/>
      <c r="C165" s="184"/>
      <c r="D165" s="184"/>
      <c r="E165" s="184"/>
      <c r="F165" s="184"/>
      <c r="G165" s="184"/>
      <c r="H165" s="184"/>
      <c r="M165" s="113"/>
      <c r="N165" s="113"/>
      <c r="O165" s="106"/>
      <c r="P165">
        <f t="shared" si="34"/>
        <v>0</v>
      </c>
    </row>
    <row r="166" spans="1:23" ht="15.95" customHeight="1">
      <c r="M166" s="113"/>
      <c r="N166" s="113"/>
      <c r="O166" s="106"/>
      <c r="P166">
        <f t="shared" si="34"/>
        <v>0</v>
      </c>
    </row>
    <row r="167" spans="1:23" ht="64.5" customHeight="1">
      <c r="A167" s="296" t="s">
        <v>426</v>
      </c>
      <c r="B167" s="296"/>
      <c r="C167" s="296"/>
      <c r="D167" s="296"/>
      <c r="E167" s="296"/>
      <c r="F167" s="296"/>
      <c r="G167" s="296"/>
      <c r="H167" s="88"/>
      <c r="M167" s="113"/>
      <c r="N167" s="113"/>
      <c r="O167" s="106"/>
      <c r="P167">
        <f t="shared" si="34"/>
        <v>0</v>
      </c>
    </row>
    <row r="168" spans="1:23" ht="135" customHeight="1">
      <c r="A168" s="78" t="s">
        <v>0</v>
      </c>
      <c r="B168" s="109" t="s">
        <v>345</v>
      </c>
      <c r="C168" s="110" t="s">
        <v>486</v>
      </c>
      <c r="D168" s="217" t="s">
        <v>355</v>
      </c>
      <c r="E168" s="218"/>
      <c r="F168" s="110" t="s">
        <v>380</v>
      </c>
      <c r="G168" s="111" t="s">
        <v>350</v>
      </c>
      <c r="H168" s="55"/>
      <c r="M168" s="113"/>
      <c r="N168" s="113"/>
      <c r="O168" s="106"/>
      <c r="P168">
        <f t="shared" si="34"/>
        <v>0</v>
      </c>
    </row>
    <row r="169" spans="1:23" ht="15.95" customHeight="1" thickBot="1">
      <c r="A169" s="79">
        <v>1</v>
      </c>
      <c r="B169" s="79">
        <v>2</v>
      </c>
      <c r="C169" s="79">
        <v>3</v>
      </c>
      <c r="D169" s="219">
        <v>4</v>
      </c>
      <c r="E169" s="220"/>
      <c r="F169" s="112">
        <v>5</v>
      </c>
      <c r="G169" s="79">
        <v>6</v>
      </c>
      <c r="M169" t="s">
        <v>311</v>
      </c>
      <c r="N169" t="s">
        <v>312</v>
      </c>
      <c r="O169" s="106"/>
      <c r="P169">
        <f t="shared" si="34"/>
        <v>0</v>
      </c>
    </row>
    <row r="170" spans="1:23" ht="15.75">
      <c r="A170" s="99">
        <v>1</v>
      </c>
      <c r="B170" s="142"/>
      <c r="C170" s="143"/>
      <c r="D170" s="201"/>
      <c r="E170" s="202"/>
      <c r="F170" s="150" t="str">
        <f>IF(AND(MID(D170,1,3)="NIE",NOT(C170="remont istniejącego elementu drogi")),"wnioskodawca posiada zgodę na odstępstwo","-")</f>
        <v>-</v>
      </c>
      <c r="G170" s="7"/>
      <c r="M170" s="154">
        <f>IF(C170="nowego, nieistniejącego wcześniej elementu drogi",0,G170)</f>
        <v>0</v>
      </c>
      <c r="N170" s="154">
        <f>IF(C170="nowego, nieistniejącego wcześniej elementu drogi",G170,0)</f>
        <v>0</v>
      </c>
      <c r="O170" s="106" t="str">
        <f>IF(AND(OR(C170="",D170="",F170="",G170=""),NOT(B170="")),"WYPEŁNIJ WSZYSTKIE KOMÓRKI W WIERSZU!","")</f>
        <v/>
      </c>
      <c r="P170">
        <f t="shared" si="34"/>
        <v>0</v>
      </c>
      <c r="U170">
        <f>IF(F170="wnioskodawca posiada zgodę na odstępstwo","ODSTĘPSTWO",0)</f>
        <v>0</v>
      </c>
      <c r="W170">
        <f>IF(U170="ODSTĘPSTWO",1,0)</f>
        <v>0</v>
      </c>
    </row>
    <row r="171" spans="1:23" ht="15.75">
      <c r="A171" s="100">
        <v>2</v>
      </c>
      <c r="B171" s="142"/>
      <c r="C171" s="143"/>
      <c r="D171" s="201"/>
      <c r="E171" s="202"/>
      <c r="F171" s="150" t="str">
        <f t="shared" ref="F171:F179" si="35">IF(AND(MID(D171,1,3)="NIE",NOT(C171="remont istniejącego elementu drogi")),"wnioskodawca posiada zgodę na odstępstwo","-")</f>
        <v>-</v>
      </c>
      <c r="G171" s="7"/>
      <c r="M171" s="154">
        <f t="shared" ref="M171:M179" si="36">IF(C171="nowego, nieistniejącego wcześniej elementu drogi",0,G171)</f>
        <v>0</v>
      </c>
      <c r="N171" s="154">
        <f t="shared" ref="N171:N179" si="37">IF(C171="nowego, nieistniejącego wcześniej elementu drogi",G171,0)</f>
        <v>0</v>
      </c>
      <c r="O171" s="106" t="str">
        <f t="shared" ref="O171:O179" si="38">IF(AND(OR(C171="",D171="",F171="",G171=""),NOT(B171="")),"WYPEŁNIJ WSZYSTKIE KOMÓRKI W WIERSZU!","")</f>
        <v/>
      </c>
      <c r="P171">
        <f t="shared" si="34"/>
        <v>0</v>
      </c>
      <c r="U171">
        <f t="shared" ref="U171:U179" si="39">IF(F171="wnioskodawca posiada zgodę na odstępstwo","ODSTĘPSTWO",0)</f>
        <v>0</v>
      </c>
      <c r="W171">
        <f t="shared" ref="W171:W179" si="40">IF(U171="ODSTĘPSTWO",1,0)</f>
        <v>0</v>
      </c>
    </row>
    <row r="172" spans="1:23" ht="15.75">
      <c r="A172" s="100">
        <v>3</v>
      </c>
      <c r="B172" s="142"/>
      <c r="C172" s="143"/>
      <c r="D172" s="201"/>
      <c r="E172" s="202"/>
      <c r="F172" s="150" t="str">
        <f t="shared" si="35"/>
        <v>-</v>
      </c>
      <c r="G172" s="7"/>
      <c r="M172" s="154">
        <f t="shared" si="36"/>
        <v>0</v>
      </c>
      <c r="N172" s="154">
        <f t="shared" si="37"/>
        <v>0</v>
      </c>
      <c r="O172" s="106" t="str">
        <f t="shared" si="38"/>
        <v/>
      </c>
      <c r="P172">
        <f t="shared" si="34"/>
        <v>0</v>
      </c>
      <c r="U172">
        <f t="shared" si="39"/>
        <v>0</v>
      </c>
      <c r="W172">
        <f t="shared" si="40"/>
        <v>0</v>
      </c>
    </row>
    <row r="173" spans="1:23" ht="15.75">
      <c r="A173" s="100">
        <v>4</v>
      </c>
      <c r="B173" s="142"/>
      <c r="C173" s="143"/>
      <c r="D173" s="201"/>
      <c r="E173" s="202"/>
      <c r="F173" s="150" t="str">
        <f t="shared" si="35"/>
        <v>-</v>
      </c>
      <c r="G173" s="7"/>
      <c r="M173" s="154">
        <f t="shared" si="36"/>
        <v>0</v>
      </c>
      <c r="N173" s="154">
        <f t="shared" si="37"/>
        <v>0</v>
      </c>
      <c r="O173" s="106" t="str">
        <f t="shared" si="38"/>
        <v/>
      </c>
      <c r="U173">
        <f t="shared" si="39"/>
        <v>0</v>
      </c>
      <c r="W173">
        <f t="shared" si="40"/>
        <v>0</v>
      </c>
    </row>
    <row r="174" spans="1:23" ht="15.75">
      <c r="A174" s="100">
        <v>5</v>
      </c>
      <c r="B174" s="142"/>
      <c r="C174" s="143"/>
      <c r="D174" s="201"/>
      <c r="E174" s="202"/>
      <c r="F174" s="150" t="str">
        <f t="shared" si="35"/>
        <v>-</v>
      </c>
      <c r="G174" s="7"/>
      <c r="M174" s="154">
        <f t="shared" si="36"/>
        <v>0</v>
      </c>
      <c r="N174" s="154">
        <f t="shared" si="37"/>
        <v>0</v>
      </c>
      <c r="O174" s="106" t="str">
        <f t="shared" si="38"/>
        <v/>
      </c>
      <c r="U174">
        <f t="shared" si="39"/>
        <v>0</v>
      </c>
      <c r="W174">
        <f t="shared" si="40"/>
        <v>0</v>
      </c>
    </row>
    <row r="175" spans="1:23" ht="15.75">
      <c r="A175" s="100">
        <v>6</v>
      </c>
      <c r="B175" s="142"/>
      <c r="C175" s="143"/>
      <c r="D175" s="201"/>
      <c r="E175" s="202"/>
      <c r="F175" s="150" t="str">
        <f t="shared" si="35"/>
        <v>-</v>
      </c>
      <c r="G175" s="7"/>
      <c r="M175" s="154">
        <f t="shared" si="36"/>
        <v>0</v>
      </c>
      <c r="N175" s="154">
        <f t="shared" si="37"/>
        <v>0</v>
      </c>
      <c r="O175" s="106" t="str">
        <f t="shared" si="38"/>
        <v/>
      </c>
      <c r="U175">
        <f t="shared" si="39"/>
        <v>0</v>
      </c>
      <c r="W175">
        <f t="shared" si="40"/>
        <v>0</v>
      </c>
    </row>
    <row r="176" spans="1:23" ht="15.75">
      <c r="A176" s="100">
        <v>7</v>
      </c>
      <c r="B176" s="142"/>
      <c r="C176" s="143"/>
      <c r="D176" s="201"/>
      <c r="E176" s="202"/>
      <c r="F176" s="150" t="str">
        <f t="shared" si="35"/>
        <v>-</v>
      </c>
      <c r="G176" s="7"/>
      <c r="M176" s="154">
        <f t="shared" si="36"/>
        <v>0</v>
      </c>
      <c r="N176" s="154">
        <f t="shared" si="37"/>
        <v>0</v>
      </c>
      <c r="O176" s="106" t="str">
        <f t="shared" si="38"/>
        <v/>
      </c>
      <c r="U176">
        <f t="shared" si="39"/>
        <v>0</v>
      </c>
      <c r="W176">
        <f t="shared" si="40"/>
        <v>0</v>
      </c>
    </row>
    <row r="177" spans="1:23" ht="15.75">
      <c r="A177" s="100">
        <v>8</v>
      </c>
      <c r="B177" s="142"/>
      <c r="C177" s="143"/>
      <c r="D177" s="201"/>
      <c r="E177" s="202"/>
      <c r="F177" s="150" t="str">
        <f t="shared" si="35"/>
        <v>-</v>
      </c>
      <c r="G177" s="7"/>
      <c r="M177" s="154">
        <f t="shared" si="36"/>
        <v>0</v>
      </c>
      <c r="N177" s="154">
        <f t="shared" si="37"/>
        <v>0</v>
      </c>
      <c r="O177" s="106" t="str">
        <f t="shared" si="38"/>
        <v/>
      </c>
      <c r="U177">
        <f t="shared" si="39"/>
        <v>0</v>
      </c>
      <c r="W177">
        <f t="shared" si="40"/>
        <v>0</v>
      </c>
    </row>
    <row r="178" spans="1:23" ht="15.75">
      <c r="A178" s="100">
        <v>9</v>
      </c>
      <c r="B178" s="142"/>
      <c r="C178" s="143"/>
      <c r="D178" s="201"/>
      <c r="E178" s="202"/>
      <c r="F178" s="150" t="str">
        <f t="shared" si="35"/>
        <v>-</v>
      </c>
      <c r="G178" s="7"/>
      <c r="M178" s="154">
        <f t="shared" si="36"/>
        <v>0</v>
      </c>
      <c r="N178" s="154">
        <f t="shared" si="37"/>
        <v>0</v>
      </c>
      <c r="O178" s="106" t="str">
        <f t="shared" si="38"/>
        <v/>
      </c>
      <c r="U178">
        <f t="shared" si="39"/>
        <v>0</v>
      </c>
      <c r="W178">
        <f t="shared" si="40"/>
        <v>0</v>
      </c>
    </row>
    <row r="179" spans="1:23" ht="15.75">
      <c r="A179" s="100">
        <v>10</v>
      </c>
      <c r="B179" s="142"/>
      <c r="C179" s="143"/>
      <c r="D179" s="201"/>
      <c r="E179" s="202"/>
      <c r="F179" s="150" t="str">
        <f t="shared" si="35"/>
        <v>-</v>
      </c>
      <c r="G179" s="7"/>
      <c r="M179" s="154">
        <f t="shared" si="36"/>
        <v>0</v>
      </c>
      <c r="N179" s="154">
        <f t="shared" si="37"/>
        <v>0</v>
      </c>
      <c r="O179" s="106" t="str">
        <f t="shared" si="38"/>
        <v/>
      </c>
      <c r="U179">
        <f t="shared" si="39"/>
        <v>0</v>
      </c>
      <c r="W179">
        <f t="shared" si="40"/>
        <v>0</v>
      </c>
    </row>
    <row r="180" spans="1:23" ht="17.25" customHeight="1">
      <c r="A180" s="114"/>
      <c r="B180" s="115"/>
      <c r="C180" s="115"/>
      <c r="F180" s="116" t="s">
        <v>1</v>
      </c>
      <c r="G180" s="117">
        <f>SUM(G170:G179)</f>
        <v>0</v>
      </c>
      <c r="H180" s="118" t="s">
        <v>2</v>
      </c>
      <c r="M180" s="121">
        <f>SUM(M170:M179)</f>
        <v>0</v>
      </c>
      <c r="N180" s="121">
        <f>SUM(N170:N179)</f>
        <v>0</v>
      </c>
      <c r="O180" s="106"/>
      <c r="P180">
        <f>IF(O180="WYPEŁNIJ WSZYSTKIE KOMÓRKI W WIERSZU!",1,0)</f>
        <v>0</v>
      </c>
      <c r="W180">
        <f>SUM(W170:W179)</f>
        <v>0</v>
      </c>
    </row>
    <row r="181" spans="1:23" ht="25.5" customHeight="1">
      <c r="A181" s="184" t="s">
        <v>348</v>
      </c>
      <c r="B181" s="184"/>
      <c r="C181" s="184"/>
      <c r="D181" s="184"/>
      <c r="E181" s="184"/>
      <c r="F181" s="184"/>
      <c r="G181" s="184"/>
      <c r="H181" s="184"/>
    </row>
    <row r="182" spans="1:23" ht="18" customHeight="1"/>
    <row r="183" spans="1:23" ht="21" customHeight="1">
      <c r="A183" s="221" t="s">
        <v>373</v>
      </c>
      <c r="B183" s="221"/>
      <c r="C183" s="221"/>
      <c r="D183" s="221"/>
      <c r="E183" s="221"/>
      <c r="F183" s="222"/>
      <c r="G183" s="222"/>
    </row>
    <row r="184" spans="1:23" ht="72.75" customHeight="1">
      <c r="A184" s="78" t="s">
        <v>0</v>
      </c>
      <c r="B184" s="109" t="s">
        <v>345</v>
      </c>
      <c r="C184" s="110" t="s">
        <v>396</v>
      </c>
      <c r="D184" s="185" t="s">
        <v>350</v>
      </c>
      <c r="E184" s="185"/>
      <c r="F184" s="55"/>
    </row>
    <row r="185" spans="1:23" ht="15.75" thickBot="1">
      <c r="A185" s="79">
        <v>1</v>
      </c>
      <c r="B185" s="79">
        <v>2</v>
      </c>
      <c r="C185" s="79">
        <v>3</v>
      </c>
      <c r="D185" s="219">
        <v>4</v>
      </c>
      <c r="E185" s="220"/>
      <c r="F185" s="55"/>
      <c r="M185" t="s">
        <v>311</v>
      </c>
      <c r="N185" t="s">
        <v>312</v>
      </c>
      <c r="O185" s="106"/>
    </row>
    <row r="186" spans="1:23" ht="15.75">
      <c r="A186" s="99">
        <v>1</v>
      </c>
      <c r="B186" s="142"/>
      <c r="C186" s="143"/>
      <c r="D186" s="203"/>
      <c r="E186" s="204"/>
      <c r="M186" s="154">
        <f>IF(C186="nowego, nieistniejącego wcześniej elementu drogi",0,D186)</f>
        <v>0</v>
      </c>
      <c r="N186" s="154">
        <f>IF(C186="nowego, nieistniejącego wcześniej elementu drogi",D186,0)</f>
        <v>0</v>
      </c>
      <c r="O186" s="106" t="str">
        <f>IF(AND(OR(C186="",D186=""),NOT(B186="")),"WYPEŁNIJ WSZYSTKIE KOMÓRKI W WIERSZU!","")</f>
        <v/>
      </c>
    </row>
    <row r="187" spans="1:23" ht="15.75">
      <c r="A187" s="100">
        <v>2</v>
      </c>
      <c r="B187" s="142"/>
      <c r="C187" s="143"/>
      <c r="D187" s="205"/>
      <c r="E187" s="206"/>
      <c r="M187" s="154">
        <f t="shared" ref="M187:M195" si="41">IF(C187="nowego, nieistniejącego wcześniej elementu drogi",0,D187)</f>
        <v>0</v>
      </c>
      <c r="N187" s="154">
        <f t="shared" ref="N187:N195" si="42">IF(C187="nowego, nieistniejącego wcześniej elementu drogi",D187,0)</f>
        <v>0</v>
      </c>
      <c r="O187" s="106" t="str">
        <f t="shared" ref="O187:O195" si="43">IF(AND(OR(C187="",D187=""),NOT(B187="")),"WYPEŁNIJ WSZYSTKIE KOMÓRKI W WIERSZU!","")</f>
        <v/>
      </c>
    </row>
    <row r="188" spans="1:23" ht="15.75">
      <c r="A188" s="100">
        <v>3</v>
      </c>
      <c r="B188" s="142"/>
      <c r="C188" s="143"/>
      <c r="D188" s="205"/>
      <c r="E188" s="206"/>
      <c r="M188" s="154">
        <f t="shared" si="41"/>
        <v>0</v>
      </c>
      <c r="N188" s="154">
        <f t="shared" si="42"/>
        <v>0</v>
      </c>
      <c r="O188" s="106" t="str">
        <f t="shared" si="43"/>
        <v/>
      </c>
    </row>
    <row r="189" spans="1:23" ht="15.75">
      <c r="A189" s="100">
        <v>4</v>
      </c>
      <c r="B189" s="142"/>
      <c r="C189" s="143"/>
      <c r="D189" s="205"/>
      <c r="E189" s="206"/>
      <c r="M189" s="154">
        <f t="shared" si="41"/>
        <v>0</v>
      </c>
      <c r="N189" s="154">
        <f t="shared" si="42"/>
        <v>0</v>
      </c>
      <c r="O189" s="106" t="str">
        <f t="shared" si="43"/>
        <v/>
      </c>
    </row>
    <row r="190" spans="1:23" ht="15.75">
      <c r="A190" s="100">
        <v>5</v>
      </c>
      <c r="B190" s="142"/>
      <c r="C190" s="143"/>
      <c r="D190" s="205"/>
      <c r="E190" s="206"/>
      <c r="M190" s="154">
        <f t="shared" si="41"/>
        <v>0</v>
      </c>
      <c r="N190" s="154">
        <f t="shared" si="42"/>
        <v>0</v>
      </c>
      <c r="O190" s="106" t="str">
        <f t="shared" si="43"/>
        <v/>
      </c>
    </row>
    <row r="191" spans="1:23" ht="15.75">
      <c r="A191" s="100">
        <v>6</v>
      </c>
      <c r="B191" s="142"/>
      <c r="C191" s="143"/>
      <c r="D191" s="205"/>
      <c r="E191" s="206"/>
      <c r="M191" s="154">
        <f t="shared" si="41"/>
        <v>0</v>
      </c>
      <c r="N191" s="154">
        <f t="shared" si="42"/>
        <v>0</v>
      </c>
      <c r="O191" s="106" t="str">
        <f t="shared" si="43"/>
        <v/>
      </c>
    </row>
    <row r="192" spans="1:23" ht="15.75">
      <c r="A192" s="100">
        <v>7</v>
      </c>
      <c r="B192" s="142"/>
      <c r="C192" s="143"/>
      <c r="D192" s="205"/>
      <c r="E192" s="206"/>
      <c r="M192" s="154">
        <f t="shared" si="41"/>
        <v>0</v>
      </c>
      <c r="N192" s="154">
        <f t="shared" si="42"/>
        <v>0</v>
      </c>
      <c r="O192" s="106" t="str">
        <f t="shared" si="43"/>
        <v/>
      </c>
    </row>
    <row r="193" spans="1:15" ht="15.75">
      <c r="A193" s="100">
        <v>8</v>
      </c>
      <c r="B193" s="142"/>
      <c r="C193" s="143"/>
      <c r="D193" s="205"/>
      <c r="E193" s="206"/>
      <c r="M193" s="154">
        <f t="shared" si="41"/>
        <v>0</v>
      </c>
      <c r="N193" s="154">
        <f t="shared" si="42"/>
        <v>0</v>
      </c>
      <c r="O193" s="106" t="str">
        <f t="shared" si="43"/>
        <v/>
      </c>
    </row>
    <row r="194" spans="1:15" ht="15.75">
      <c r="A194" s="100">
        <v>9</v>
      </c>
      <c r="B194" s="142"/>
      <c r="C194" s="143"/>
      <c r="D194" s="205"/>
      <c r="E194" s="206"/>
      <c r="M194" s="154">
        <f t="shared" si="41"/>
        <v>0</v>
      </c>
      <c r="N194" s="154">
        <f t="shared" si="42"/>
        <v>0</v>
      </c>
      <c r="O194" s="106" t="str">
        <f t="shared" si="43"/>
        <v/>
      </c>
    </row>
    <row r="195" spans="1:15" ht="15.75">
      <c r="A195" s="100">
        <v>10</v>
      </c>
      <c r="B195" s="142"/>
      <c r="C195" s="143"/>
      <c r="D195" s="205"/>
      <c r="E195" s="206"/>
      <c r="M195" s="154">
        <f t="shared" si="41"/>
        <v>0</v>
      </c>
      <c r="N195" s="154">
        <f t="shared" si="42"/>
        <v>0</v>
      </c>
      <c r="O195" s="106" t="str">
        <f t="shared" si="43"/>
        <v/>
      </c>
    </row>
    <row r="196" spans="1:15" ht="15.75">
      <c r="A196" s="114"/>
      <c r="B196" s="115"/>
      <c r="D196" s="116" t="s">
        <v>1</v>
      </c>
      <c r="E196" s="117">
        <f>SUM(D186:D195)</f>
        <v>0</v>
      </c>
      <c r="F196" s="118" t="s">
        <v>2</v>
      </c>
      <c r="M196" s="121">
        <f>SUM(M186:M195)</f>
        <v>0</v>
      </c>
      <c r="N196" s="121">
        <f>SUM(N186:N195)</f>
        <v>0</v>
      </c>
      <c r="O196" s="106"/>
    </row>
    <row r="197" spans="1:15">
      <c r="A197" s="184"/>
      <c r="B197" s="184"/>
      <c r="C197" s="184"/>
      <c r="D197" s="184"/>
      <c r="E197" s="184"/>
      <c r="F197" s="184"/>
      <c r="G197" s="184"/>
      <c r="H197" s="184"/>
      <c r="M197" s="120"/>
      <c r="N197" s="120"/>
      <c r="O197" s="106"/>
    </row>
    <row r="198" spans="1:15" ht="19.5" customHeight="1">
      <c r="A198" s="221" t="s">
        <v>374</v>
      </c>
      <c r="B198" s="221"/>
      <c r="C198" s="221"/>
      <c r="D198" s="221"/>
      <c r="E198" s="221"/>
      <c r="F198" s="222"/>
      <c r="G198" s="222"/>
    </row>
    <row r="199" spans="1:15" ht="64.5" customHeight="1">
      <c r="A199" s="199" t="s">
        <v>0</v>
      </c>
      <c r="B199" s="199" t="s">
        <v>345</v>
      </c>
      <c r="C199" s="223" t="s">
        <v>396</v>
      </c>
      <c r="D199" s="197" t="s">
        <v>360</v>
      </c>
      <c r="E199" s="198"/>
      <c r="F199" s="123"/>
      <c r="G199" s="122"/>
    </row>
    <row r="200" spans="1:15" ht="93" customHeight="1">
      <c r="A200" s="200"/>
      <c r="B200" s="200"/>
      <c r="C200" s="224"/>
      <c r="D200" s="124" t="s">
        <v>361</v>
      </c>
      <c r="E200" s="125" t="s">
        <v>362</v>
      </c>
      <c r="F200" s="126"/>
      <c r="G200" s="115"/>
    </row>
    <row r="201" spans="1:15" ht="15.75" thickBot="1">
      <c r="A201" s="79">
        <v>1</v>
      </c>
      <c r="B201" s="79">
        <v>2</v>
      </c>
      <c r="C201" s="79">
        <v>3</v>
      </c>
      <c r="D201" s="79">
        <v>4</v>
      </c>
      <c r="E201" s="79">
        <v>5</v>
      </c>
      <c r="F201" s="55"/>
      <c r="K201" t="s">
        <v>494</v>
      </c>
      <c r="L201" t="s">
        <v>495</v>
      </c>
      <c r="M201" t="s">
        <v>440</v>
      </c>
      <c r="N201" t="s">
        <v>496</v>
      </c>
      <c r="O201" s="106"/>
    </row>
    <row r="202" spans="1:15" ht="15.75">
      <c r="A202" s="99">
        <v>1</v>
      </c>
      <c r="B202" s="142"/>
      <c r="C202" s="143"/>
      <c r="D202" s="144"/>
      <c r="E202" s="144"/>
      <c r="K202" s="154">
        <f>IF(C202="nowego, nieistniejącego wcześniej elementu drogi",0,D202)</f>
        <v>0</v>
      </c>
      <c r="L202" s="154">
        <f>IF(C202="nowego, nieistniejącego wcześniej elementu drogi",D202,0)</f>
        <v>0</v>
      </c>
      <c r="M202" s="154">
        <f>IF(C202="nowego, nieistniejącego wcześniej elementu drogi",0,E202)</f>
        <v>0</v>
      </c>
      <c r="N202" s="154">
        <f>IF(C202="nowego, nieistniejącego wcześniej elementu drogi",E202,0)</f>
        <v>0</v>
      </c>
      <c r="O202" s="106" t="str">
        <f>IF(AND(OR(C202="",D202="",E202=""),NOT(B202="")),"WYPEŁNIJ WSZYSTKIE KOMÓRKI W WIERSZU!","")</f>
        <v/>
      </c>
    </row>
    <row r="203" spans="1:15" ht="15.75">
      <c r="A203" s="100">
        <v>2</v>
      </c>
      <c r="B203" s="142"/>
      <c r="C203" s="143"/>
      <c r="D203" s="145"/>
      <c r="E203" s="145"/>
      <c r="K203" s="154">
        <f t="shared" ref="K203:K211" si="44">IF(C203="nowego, nieistniejącego wcześniej elementu drogi",0,D203)</f>
        <v>0</v>
      </c>
      <c r="L203" s="154">
        <f t="shared" ref="L203:L211" si="45">IF(C203="nowego, nieistniejącego wcześniej elementu drogi",D203,0)</f>
        <v>0</v>
      </c>
      <c r="M203" s="154">
        <f t="shared" ref="M203:M211" si="46">IF(C203="nowego, nieistniejącego wcześniej elementu drogi",0,E203)</f>
        <v>0</v>
      </c>
      <c r="N203" s="154">
        <f t="shared" ref="N203:N211" si="47">IF(C203="nowego, nieistniejącego wcześniej elementu drogi",E203,0)</f>
        <v>0</v>
      </c>
      <c r="O203" s="106" t="str">
        <f t="shared" ref="O203:O211" si="48">IF(AND(OR(C203="",D203="",E203=""),NOT(B203="")),"WYPEŁNIJ WSZYSTKIE KOMÓRKI W WIERSZU!","")</f>
        <v/>
      </c>
    </row>
    <row r="204" spans="1:15" ht="15.75">
      <c r="A204" s="100">
        <v>3</v>
      </c>
      <c r="B204" s="142"/>
      <c r="C204" s="143"/>
      <c r="D204" s="145"/>
      <c r="E204" s="145"/>
      <c r="K204" s="154">
        <f t="shared" si="44"/>
        <v>0</v>
      </c>
      <c r="L204" s="154">
        <f t="shared" si="45"/>
        <v>0</v>
      </c>
      <c r="M204" s="154">
        <f t="shared" si="46"/>
        <v>0</v>
      </c>
      <c r="N204" s="154">
        <f t="shared" si="47"/>
        <v>0</v>
      </c>
      <c r="O204" s="106" t="str">
        <f t="shared" si="48"/>
        <v/>
      </c>
    </row>
    <row r="205" spans="1:15" ht="15.75">
      <c r="A205" s="100">
        <v>4</v>
      </c>
      <c r="B205" s="142"/>
      <c r="C205" s="143"/>
      <c r="D205" s="145"/>
      <c r="E205" s="145"/>
      <c r="K205" s="154">
        <f t="shared" si="44"/>
        <v>0</v>
      </c>
      <c r="L205" s="154">
        <f t="shared" si="45"/>
        <v>0</v>
      </c>
      <c r="M205" s="154">
        <f t="shared" si="46"/>
        <v>0</v>
      </c>
      <c r="N205" s="154">
        <f t="shared" si="47"/>
        <v>0</v>
      </c>
      <c r="O205" s="106" t="str">
        <f t="shared" si="48"/>
        <v/>
      </c>
    </row>
    <row r="206" spans="1:15" ht="15.75">
      <c r="A206" s="100">
        <v>5</v>
      </c>
      <c r="B206" s="142"/>
      <c r="C206" s="143"/>
      <c r="D206" s="145"/>
      <c r="E206" s="145"/>
      <c r="K206" s="154">
        <f t="shared" si="44"/>
        <v>0</v>
      </c>
      <c r="L206" s="154">
        <f t="shared" si="45"/>
        <v>0</v>
      </c>
      <c r="M206" s="154">
        <f t="shared" si="46"/>
        <v>0</v>
      </c>
      <c r="N206" s="154">
        <f t="shared" si="47"/>
        <v>0</v>
      </c>
      <c r="O206" s="106" t="str">
        <f t="shared" si="48"/>
        <v/>
      </c>
    </row>
    <row r="207" spans="1:15" ht="15.75">
      <c r="A207" s="100">
        <v>6</v>
      </c>
      <c r="B207" s="142"/>
      <c r="C207" s="143"/>
      <c r="D207" s="145"/>
      <c r="E207" s="145"/>
      <c r="K207" s="154">
        <f t="shared" si="44"/>
        <v>0</v>
      </c>
      <c r="L207" s="154">
        <f t="shared" si="45"/>
        <v>0</v>
      </c>
      <c r="M207" s="154">
        <f t="shared" si="46"/>
        <v>0</v>
      </c>
      <c r="N207" s="154">
        <f t="shared" si="47"/>
        <v>0</v>
      </c>
      <c r="O207" s="106" t="str">
        <f t="shared" si="48"/>
        <v/>
      </c>
    </row>
    <row r="208" spans="1:15" ht="15.75">
      <c r="A208" s="100">
        <v>7</v>
      </c>
      <c r="B208" s="142"/>
      <c r="C208" s="143"/>
      <c r="D208" s="145"/>
      <c r="E208" s="145"/>
      <c r="K208" s="154">
        <f t="shared" si="44"/>
        <v>0</v>
      </c>
      <c r="L208" s="154">
        <f t="shared" si="45"/>
        <v>0</v>
      </c>
      <c r="M208" s="154">
        <f t="shared" si="46"/>
        <v>0</v>
      </c>
      <c r="N208" s="154">
        <f t="shared" si="47"/>
        <v>0</v>
      </c>
      <c r="O208" s="106" t="str">
        <f t="shared" si="48"/>
        <v/>
      </c>
    </row>
    <row r="209" spans="1:15" ht="15.75">
      <c r="A209" s="100">
        <v>8</v>
      </c>
      <c r="B209" s="142"/>
      <c r="C209" s="143"/>
      <c r="D209" s="145"/>
      <c r="E209" s="145"/>
      <c r="K209" s="154">
        <f t="shared" si="44"/>
        <v>0</v>
      </c>
      <c r="L209" s="154">
        <f t="shared" si="45"/>
        <v>0</v>
      </c>
      <c r="M209" s="154">
        <f t="shared" si="46"/>
        <v>0</v>
      </c>
      <c r="N209" s="154">
        <f t="shared" si="47"/>
        <v>0</v>
      </c>
      <c r="O209" s="106" t="str">
        <f t="shared" si="48"/>
        <v/>
      </c>
    </row>
    <row r="210" spans="1:15" ht="15.75">
      <c r="A210" s="100">
        <v>9</v>
      </c>
      <c r="B210" s="142"/>
      <c r="C210" s="143"/>
      <c r="D210" s="145"/>
      <c r="E210" s="145"/>
      <c r="K210" s="154">
        <f t="shared" si="44"/>
        <v>0</v>
      </c>
      <c r="L210" s="154">
        <f t="shared" si="45"/>
        <v>0</v>
      </c>
      <c r="M210" s="154">
        <f t="shared" si="46"/>
        <v>0</v>
      </c>
      <c r="N210" s="154">
        <f t="shared" si="47"/>
        <v>0</v>
      </c>
      <c r="O210" s="106" t="str">
        <f t="shared" si="48"/>
        <v/>
      </c>
    </row>
    <row r="211" spans="1:15" ht="15.75">
      <c r="A211" s="100">
        <v>10</v>
      </c>
      <c r="B211" s="142"/>
      <c r="C211" s="143"/>
      <c r="D211" s="145"/>
      <c r="E211" s="145"/>
      <c r="K211" s="154">
        <f t="shared" si="44"/>
        <v>0</v>
      </c>
      <c r="L211" s="154">
        <f t="shared" si="45"/>
        <v>0</v>
      </c>
      <c r="M211" s="154">
        <f t="shared" si="46"/>
        <v>0</v>
      </c>
      <c r="N211" s="154">
        <f t="shared" si="47"/>
        <v>0</v>
      </c>
      <c r="O211" s="106" t="str">
        <f t="shared" si="48"/>
        <v/>
      </c>
    </row>
    <row r="212" spans="1:15" ht="15.75">
      <c r="A212" s="114"/>
      <c r="B212" s="115"/>
      <c r="D212" s="116" t="s">
        <v>1</v>
      </c>
      <c r="E212" s="117">
        <f>SUM(D202:E211)</f>
        <v>0</v>
      </c>
      <c r="F212" s="118" t="s">
        <v>2</v>
      </c>
      <c r="K212" s="121">
        <f>SUM(K202:K211)</f>
        <v>0</v>
      </c>
      <c r="L212" s="121">
        <f>SUM(L202:L211)</f>
        <v>0</v>
      </c>
      <c r="M212" s="121">
        <f>SUM(M202:M211)</f>
        <v>0</v>
      </c>
      <c r="N212" s="121">
        <f>SUM(N202:N211)</f>
        <v>0</v>
      </c>
      <c r="O212" s="106"/>
    </row>
    <row r="213" spans="1:15">
      <c r="A213" s="184"/>
      <c r="B213" s="184"/>
      <c r="C213" s="184"/>
      <c r="D213" s="184"/>
      <c r="E213" s="184"/>
      <c r="F213" s="184"/>
      <c r="G213" s="184"/>
      <c r="H213" s="184"/>
      <c r="M213" s="120"/>
      <c r="N213" s="120"/>
      <c r="O213" s="106"/>
    </row>
    <row r="214" spans="1:15" ht="61.5" customHeight="1">
      <c r="A214" s="225" t="s">
        <v>375</v>
      </c>
      <c r="B214" s="225"/>
      <c r="C214" s="225"/>
      <c r="D214" s="225"/>
      <c r="E214" s="71"/>
      <c r="F214" s="127"/>
      <c r="G214" s="127"/>
      <c r="H214" s="127"/>
    </row>
    <row r="215" spans="1:15" ht="20.100000000000001" customHeight="1">
      <c r="A215" s="200" t="s">
        <v>363</v>
      </c>
      <c r="B215" s="200"/>
      <c r="C215" s="200" t="s">
        <v>364</v>
      </c>
      <c r="D215" s="200"/>
      <c r="E215" s="71"/>
      <c r="F215" s="127"/>
      <c r="G215" s="127"/>
      <c r="H215" s="127"/>
    </row>
    <row r="216" spans="1:15" ht="36" customHeight="1">
      <c r="A216" s="207"/>
      <c r="B216" s="208"/>
      <c r="C216" s="207"/>
      <c r="D216" s="208"/>
      <c r="E216" s="54"/>
      <c r="F216" s="127"/>
      <c r="G216" s="127"/>
      <c r="H216" s="127"/>
    </row>
    <row r="217" spans="1:15" ht="23.25" customHeight="1">
      <c r="F217" s="127"/>
      <c r="G217" s="127"/>
      <c r="H217" s="127"/>
    </row>
    <row r="218" spans="1:15" ht="31.5" customHeight="1">
      <c r="A218" s="209" t="s">
        <v>422</v>
      </c>
      <c r="B218" s="209"/>
      <c r="C218" s="209"/>
      <c r="D218" s="209"/>
      <c r="E218" s="209"/>
      <c r="F218" s="209"/>
      <c r="G218" s="127"/>
      <c r="H218" s="127"/>
    </row>
    <row r="219" spans="1:15" ht="20.100000000000001" customHeight="1">
      <c r="A219" s="200" t="s">
        <v>365</v>
      </c>
      <c r="B219" s="200"/>
      <c r="C219" s="200" t="s">
        <v>366</v>
      </c>
      <c r="D219" s="200"/>
      <c r="E219" s="200" t="s">
        <v>367</v>
      </c>
      <c r="F219" s="200"/>
      <c r="G219" s="127"/>
      <c r="H219" s="127"/>
    </row>
    <row r="220" spans="1:15" ht="34.5" customHeight="1">
      <c r="A220" s="295"/>
      <c r="B220" s="295"/>
      <c r="C220" s="295"/>
      <c r="D220" s="295"/>
      <c r="E220" s="295"/>
      <c r="F220" s="295"/>
      <c r="G220" s="127"/>
      <c r="H220" s="127"/>
    </row>
    <row r="221" spans="1:15" ht="39" customHeight="1">
      <c r="F221" s="127"/>
      <c r="G221" s="127"/>
      <c r="H221" s="127"/>
    </row>
    <row r="222" spans="1:15" ht="39.75" customHeight="1">
      <c r="A222" s="215" t="s">
        <v>427</v>
      </c>
      <c r="B222" s="215"/>
      <c r="C222" s="215"/>
      <c r="D222" s="215"/>
      <c r="E222" s="215"/>
      <c r="F222" s="215"/>
      <c r="G222" s="215"/>
      <c r="H222" s="97" t="s">
        <v>368</v>
      </c>
    </row>
    <row r="223" spans="1:15" ht="34.5" customHeight="1">
      <c r="A223" s="128">
        <v>1</v>
      </c>
      <c r="B223" s="292" t="s">
        <v>384</v>
      </c>
      <c r="C223" s="293"/>
      <c r="D223" s="293"/>
      <c r="E223" s="293"/>
      <c r="F223" s="293"/>
      <c r="G223" s="294"/>
      <c r="H223" s="30"/>
    </row>
    <row r="224" spans="1:15" ht="57" customHeight="1">
      <c r="A224" s="128">
        <v>2</v>
      </c>
      <c r="B224" s="292" t="s">
        <v>420</v>
      </c>
      <c r="C224" s="293"/>
      <c r="D224" s="293"/>
      <c r="E224" s="293"/>
      <c r="F224" s="293"/>
      <c r="G224" s="294"/>
      <c r="H224" s="142"/>
    </row>
    <row r="225" spans="1:8" ht="51.75" customHeight="1">
      <c r="A225" s="128">
        <v>3</v>
      </c>
      <c r="B225" s="292" t="s">
        <v>418</v>
      </c>
      <c r="C225" s="293"/>
      <c r="D225" s="293"/>
      <c r="E225" s="293"/>
      <c r="F225" s="293"/>
      <c r="G225" s="294"/>
      <c r="H225" s="142"/>
    </row>
    <row r="226" spans="1:8" s="54" customFormat="1" ht="41.25" customHeight="1">
      <c r="A226" s="128">
        <v>4</v>
      </c>
      <c r="B226" s="292" t="s">
        <v>386</v>
      </c>
      <c r="C226" s="293"/>
      <c r="D226" s="293"/>
      <c r="E226" s="293"/>
      <c r="F226" s="293"/>
      <c r="G226" s="294"/>
      <c r="H226" s="142"/>
    </row>
    <row r="227" spans="1:8" s="54" customFormat="1" ht="39.950000000000003" customHeight="1">
      <c r="A227" s="128">
        <v>5</v>
      </c>
      <c r="B227" s="292" t="s">
        <v>419</v>
      </c>
      <c r="C227" s="293"/>
      <c r="D227" s="293"/>
      <c r="E227" s="293"/>
      <c r="F227" s="293"/>
      <c r="G227" s="294"/>
      <c r="H227" s="142"/>
    </row>
    <row r="228" spans="1:8" s="54" customFormat="1" ht="46.5" customHeight="1">
      <c r="A228" s="128">
        <v>6</v>
      </c>
      <c r="B228" s="292" t="s">
        <v>385</v>
      </c>
      <c r="C228" s="293"/>
      <c r="D228" s="293"/>
      <c r="E228" s="293"/>
      <c r="F228" s="293"/>
      <c r="G228" s="294"/>
      <c r="H228" s="30"/>
    </row>
    <row r="229" spans="1:8" s="54" customFormat="1" ht="39.75" customHeight="1">
      <c r="A229" s="128">
        <v>7</v>
      </c>
      <c r="B229" s="292" t="s">
        <v>417</v>
      </c>
      <c r="C229" s="293"/>
      <c r="D229" s="293"/>
      <c r="E229" s="293"/>
      <c r="F229" s="293"/>
      <c r="G229" s="294"/>
      <c r="H229" s="30"/>
    </row>
    <row r="230" spans="1:8" s="54" customFormat="1" ht="43.5" customHeight="1">
      <c r="A230" s="128">
        <v>8</v>
      </c>
      <c r="B230" s="292" t="s">
        <v>421</v>
      </c>
      <c r="C230" s="293"/>
      <c r="D230" s="293"/>
      <c r="E230" s="293"/>
      <c r="F230" s="293"/>
      <c r="G230" s="294"/>
      <c r="H230" s="30"/>
    </row>
    <row r="231" spans="1:8" s="54" customFormat="1" ht="45" customHeight="1">
      <c r="A231" s="128">
        <v>9</v>
      </c>
      <c r="B231" s="129" t="s">
        <v>369</v>
      </c>
      <c r="C231" s="164"/>
      <c r="D231" s="165"/>
      <c r="E231" s="165"/>
      <c r="F231" s="165"/>
      <c r="G231" s="166"/>
      <c r="H231" s="30"/>
    </row>
    <row r="232" spans="1:8" s="54" customFormat="1" ht="43.5" customHeight="1">
      <c r="A232" s="128">
        <v>10</v>
      </c>
      <c r="B232" s="129" t="s">
        <v>369</v>
      </c>
      <c r="C232" s="164"/>
      <c r="D232" s="165"/>
      <c r="E232" s="165"/>
      <c r="F232" s="165"/>
      <c r="G232" s="166"/>
      <c r="H232" s="30"/>
    </row>
    <row r="233" spans="1:8" s="54" customFormat="1" ht="48" customHeight="1">
      <c r="A233" s="128">
        <v>11</v>
      </c>
      <c r="B233" s="129" t="s">
        <v>369</v>
      </c>
      <c r="C233" s="164"/>
      <c r="D233" s="165"/>
      <c r="E233" s="165"/>
      <c r="F233" s="165"/>
      <c r="G233" s="166"/>
      <c r="H233" s="30"/>
    </row>
    <row r="234" spans="1:8" s="54" customFormat="1" ht="39.950000000000003" customHeight="1">
      <c r="A234" s="130"/>
      <c r="B234" s="130"/>
      <c r="C234" s="130"/>
      <c r="D234" s="130"/>
      <c r="E234" s="130"/>
      <c r="F234" s="127"/>
      <c r="G234" s="127"/>
      <c r="H234" s="127"/>
    </row>
    <row r="235" spans="1:8" s="54" customFormat="1" ht="83.25" customHeight="1">
      <c r="A235" s="211" t="s">
        <v>428</v>
      </c>
      <c r="B235" s="211"/>
      <c r="C235" s="211"/>
      <c r="D235" s="211"/>
      <c r="E235" s="211"/>
      <c r="F235" s="211"/>
      <c r="G235" s="211"/>
      <c r="H235" s="211"/>
    </row>
    <row r="236" spans="1:8" ht="20.100000000000001" customHeight="1">
      <c r="A236" s="212"/>
      <c r="B236" s="212"/>
      <c r="C236" s="212"/>
      <c r="D236" s="212"/>
      <c r="E236" s="212"/>
      <c r="F236" s="212"/>
      <c r="G236" s="212"/>
      <c r="H236" s="212"/>
    </row>
    <row r="237" spans="1:8" ht="20.100000000000001" customHeight="1">
      <c r="A237" s="212"/>
      <c r="B237" s="212"/>
      <c r="C237" s="212"/>
      <c r="D237" s="212"/>
      <c r="E237" s="212"/>
      <c r="F237" s="212"/>
      <c r="G237" s="212"/>
      <c r="H237" s="212"/>
    </row>
    <row r="238" spans="1:8" ht="20.100000000000001" customHeight="1">
      <c r="A238" s="212"/>
      <c r="B238" s="212"/>
      <c r="C238" s="212"/>
      <c r="D238" s="212"/>
      <c r="E238" s="212"/>
      <c r="F238" s="212"/>
      <c r="G238" s="212"/>
      <c r="H238" s="212"/>
    </row>
    <row r="239" spans="1:8" ht="20.100000000000001" customHeight="1">
      <c r="A239" s="212"/>
      <c r="B239" s="212"/>
      <c r="C239" s="212"/>
      <c r="D239" s="212"/>
      <c r="E239" s="212"/>
      <c r="F239" s="212"/>
      <c r="G239" s="212"/>
      <c r="H239" s="212"/>
    </row>
    <row r="240" spans="1:8" s="54" customFormat="1" ht="20.100000000000001" customHeight="1">
      <c r="A240" s="212"/>
      <c r="B240" s="212"/>
      <c r="C240" s="212"/>
      <c r="D240" s="212"/>
      <c r="E240" s="212"/>
      <c r="F240" s="212"/>
      <c r="G240" s="212"/>
      <c r="H240" s="212"/>
    </row>
    <row r="241" spans="1:8" s="54" customFormat="1" ht="45" customHeight="1">
      <c r="A241" s="212"/>
      <c r="B241" s="212"/>
      <c r="C241" s="212"/>
      <c r="D241" s="212"/>
      <c r="E241" s="212"/>
      <c r="F241" s="212"/>
      <c r="G241" s="212"/>
      <c r="H241" s="212"/>
    </row>
    <row r="242" spans="1:8" s="54" customFormat="1" ht="60" customHeight="1">
      <c r="A242" s="212"/>
      <c r="B242" s="212"/>
      <c r="C242" s="212"/>
      <c r="D242" s="212"/>
      <c r="E242" s="212"/>
      <c r="F242" s="212"/>
      <c r="G242" s="212"/>
      <c r="H242" s="212"/>
    </row>
    <row r="243" spans="1:8" s="54" customFormat="1" ht="33" customHeight="1">
      <c r="A243" s="212"/>
      <c r="B243" s="212"/>
      <c r="C243" s="212"/>
      <c r="D243" s="212"/>
      <c r="E243" s="212"/>
      <c r="F243" s="212"/>
      <c r="G243" s="212"/>
      <c r="H243" s="212"/>
    </row>
    <row r="244" spans="1:8" s="54" customFormat="1" ht="20.25" customHeight="1">
      <c r="A244" s="127"/>
      <c r="B244" s="127"/>
      <c r="C244" s="127"/>
      <c r="D244" s="127"/>
      <c r="E244" s="127"/>
      <c r="F244" s="131"/>
      <c r="G244" s="131"/>
      <c r="H244" s="67"/>
    </row>
    <row r="245" spans="1:8" s="54" customFormat="1" ht="25.5" customHeight="1">
      <c r="A245" s="132" t="s">
        <v>429</v>
      </c>
      <c r="B245"/>
      <c r="C245"/>
      <c r="D245"/>
      <c r="E245"/>
      <c r="F245" s="131"/>
      <c r="G245" s="131"/>
      <c r="H245" s="67"/>
    </row>
    <row r="246" spans="1:8" s="54" customFormat="1" ht="115.5" customHeight="1">
      <c r="A246" s="213" t="s">
        <v>390</v>
      </c>
      <c r="B246" s="213"/>
      <c r="C246" s="213"/>
      <c r="D246" s="213"/>
      <c r="E246" s="213"/>
      <c r="F246" s="213"/>
      <c r="G246" s="213"/>
      <c r="H246" s="213"/>
    </row>
    <row r="247" spans="1:8" s="54" customFormat="1" ht="39.75" customHeight="1">
      <c r="A247" s="214"/>
      <c r="B247" s="214"/>
      <c r="C247" s="214"/>
      <c r="D247" s="214"/>
      <c r="E247" s="214"/>
      <c r="F247" s="214"/>
      <c r="G247" s="214"/>
      <c r="H247" s="214"/>
    </row>
    <row r="248" spans="1:8" s="54" customFormat="1" ht="35.25" customHeight="1">
      <c r="A248"/>
      <c r="B248"/>
      <c r="C248"/>
      <c r="D248"/>
      <c r="E248"/>
      <c r="F248" s="131"/>
      <c r="G248" s="131"/>
      <c r="H248" s="131"/>
    </row>
    <row r="249" spans="1:8" s="54" customFormat="1" ht="18" customHeight="1">
      <c r="A249" s="132" t="s">
        <v>430</v>
      </c>
      <c r="B249" s="132"/>
      <c r="C249" s="132"/>
      <c r="D249" s="132"/>
      <c r="E249" s="132"/>
      <c r="F249" s="132"/>
      <c r="G249" s="132"/>
      <c r="H249" s="132"/>
    </row>
    <row r="250" spans="1:8" s="54" customFormat="1" ht="81.75" customHeight="1">
      <c r="A250" s="167" t="s">
        <v>372</v>
      </c>
      <c r="B250" s="168"/>
      <c r="C250" s="168"/>
      <c r="D250" s="168"/>
      <c r="E250" s="168"/>
      <c r="F250" s="168"/>
      <c r="G250" s="168"/>
      <c r="H250" s="169"/>
    </row>
    <row r="251" spans="1:8" ht="20.100000000000001" customHeight="1">
      <c r="A251" s="60"/>
      <c r="B251" s="60"/>
      <c r="C251" s="60"/>
      <c r="D251" s="60"/>
      <c r="E251" s="60"/>
      <c r="F251" s="60"/>
      <c r="G251" s="60"/>
      <c r="H251" s="60"/>
    </row>
    <row r="252" spans="1:8" ht="20.100000000000001" customHeight="1">
      <c r="A252" s="132" t="s">
        <v>431</v>
      </c>
      <c r="B252" s="60"/>
      <c r="C252" s="60"/>
      <c r="D252" s="60"/>
      <c r="E252" s="60"/>
      <c r="F252" s="60"/>
      <c r="G252" s="60"/>
      <c r="H252" s="60"/>
    </row>
    <row r="253" spans="1:8" ht="20.100000000000001" customHeight="1">
      <c r="A253" s="132"/>
      <c r="B253" s="60"/>
      <c r="C253" s="60"/>
      <c r="D253" s="60"/>
      <c r="E253" s="60"/>
      <c r="F253" s="60"/>
      <c r="G253" s="60"/>
      <c r="H253" s="60"/>
    </row>
    <row r="254" spans="1:8" ht="20.100000000000001" customHeight="1">
      <c r="A254" s="132" t="s">
        <v>292</v>
      </c>
      <c r="B254" s="60"/>
      <c r="C254" s="60"/>
      <c r="D254" s="60"/>
      <c r="E254" s="60"/>
      <c r="F254" s="60"/>
      <c r="G254" s="60"/>
      <c r="H254" s="60"/>
    </row>
    <row r="255" spans="1:8" ht="20.100000000000001" customHeight="1">
      <c r="A255" s="60"/>
      <c r="B255" s="60"/>
      <c r="C255" s="60"/>
      <c r="D255" s="60"/>
      <c r="E255" s="60"/>
      <c r="F255" s="60"/>
      <c r="G255" s="60"/>
      <c r="H255" s="60"/>
    </row>
    <row r="256" spans="1:8" ht="54" customHeight="1">
      <c r="A256" s="133">
        <v>1</v>
      </c>
      <c r="B256" s="167" t="s">
        <v>293</v>
      </c>
      <c r="C256" s="168"/>
      <c r="D256" s="168"/>
      <c r="E256" s="168"/>
      <c r="F256" s="168"/>
      <c r="G256" s="169"/>
      <c r="H256" s="27"/>
    </row>
    <row r="257" spans="1:12" ht="57.75" customHeight="1">
      <c r="A257" s="133">
        <v>2</v>
      </c>
      <c r="B257" s="173" t="s">
        <v>294</v>
      </c>
      <c r="C257" s="174"/>
      <c r="D257" s="174"/>
      <c r="E257" s="174"/>
      <c r="F257" s="174"/>
      <c r="G257" s="175"/>
      <c r="H257" s="29"/>
    </row>
    <row r="258" spans="1:12" ht="33.75" customHeight="1">
      <c r="A258" s="181">
        <v>3</v>
      </c>
      <c r="B258" s="178" t="s">
        <v>484</v>
      </c>
      <c r="C258" s="179"/>
      <c r="D258" s="179"/>
      <c r="E258" s="179"/>
      <c r="F258" s="179"/>
      <c r="G258" s="179"/>
      <c r="H258" s="180"/>
    </row>
    <row r="259" spans="1:12" ht="27" customHeight="1">
      <c r="A259" s="182"/>
      <c r="B259" s="159"/>
      <c r="C259" s="159"/>
      <c r="D259" s="159"/>
      <c r="E259" s="159"/>
      <c r="F259" s="159"/>
      <c r="G259" s="159"/>
      <c r="H259" s="159"/>
    </row>
    <row r="260" spans="1:12" ht="27" customHeight="1">
      <c r="A260" s="182"/>
      <c r="B260" s="159"/>
      <c r="C260" s="159"/>
      <c r="D260" s="159"/>
      <c r="E260" s="159"/>
      <c r="F260" s="159"/>
      <c r="G260" s="159"/>
      <c r="H260" s="159"/>
    </row>
    <row r="261" spans="1:12" ht="27" customHeight="1">
      <c r="A261" s="182"/>
      <c r="B261" s="159"/>
      <c r="C261" s="159"/>
      <c r="D261" s="159"/>
      <c r="E261" s="159"/>
      <c r="F261" s="159"/>
      <c r="G261" s="159"/>
      <c r="H261" s="159"/>
    </row>
    <row r="262" spans="1:12" ht="27" customHeight="1">
      <c r="A262" s="183"/>
      <c r="B262" s="159"/>
      <c r="C262" s="159"/>
      <c r="D262" s="159"/>
      <c r="E262" s="159"/>
      <c r="F262" s="159"/>
      <c r="G262" s="159"/>
      <c r="H262" s="159"/>
    </row>
    <row r="263" spans="1:12" ht="24.75" customHeight="1">
      <c r="A263" s="134"/>
      <c r="B263" s="135"/>
      <c r="C263" s="135"/>
      <c r="D263" s="135"/>
      <c r="E263" s="135"/>
      <c r="F263" s="60"/>
      <c r="G263" s="60"/>
      <c r="H263" s="60"/>
    </row>
    <row r="264" spans="1:12" ht="20.100000000000001" customHeight="1">
      <c r="A264" s="176" t="s">
        <v>295</v>
      </c>
      <c r="B264" s="176"/>
      <c r="C264" s="176"/>
      <c r="D264" s="135"/>
      <c r="E264" s="135"/>
      <c r="F264" s="60"/>
      <c r="G264" s="60"/>
      <c r="H264" s="60"/>
    </row>
    <row r="265" spans="1:12" ht="35.25" customHeight="1">
      <c r="A265" s="133">
        <v>1</v>
      </c>
      <c r="B265" s="177" t="s">
        <v>370</v>
      </c>
      <c r="C265" s="177"/>
      <c r="D265" s="177"/>
      <c r="E265" s="177"/>
      <c r="F265" s="177"/>
      <c r="G265" s="177"/>
      <c r="H265" s="177"/>
    </row>
    <row r="266" spans="1:12" ht="54.75" customHeight="1">
      <c r="A266" s="133">
        <v>2</v>
      </c>
      <c r="B266" s="177" t="s">
        <v>479</v>
      </c>
      <c r="C266" s="177"/>
      <c r="D266" s="177"/>
      <c r="E266" s="177"/>
      <c r="F266" s="177"/>
      <c r="G266" s="177"/>
      <c r="H266" s="177"/>
    </row>
    <row r="267" spans="1:12" ht="31.5" customHeight="1">
      <c r="A267" s="133">
        <v>3</v>
      </c>
      <c r="B267" s="177" t="s">
        <v>480</v>
      </c>
      <c r="C267" s="177"/>
      <c r="D267" s="177"/>
      <c r="E267" s="177"/>
      <c r="F267" s="177"/>
      <c r="G267" s="177"/>
      <c r="H267" s="177"/>
    </row>
    <row r="268" spans="1:12" ht="45.75" customHeight="1">
      <c r="A268" s="133">
        <v>4</v>
      </c>
      <c r="B268" s="177" t="s">
        <v>481</v>
      </c>
      <c r="C268" s="177"/>
      <c r="D268" s="177"/>
      <c r="E268" s="177"/>
      <c r="F268" s="177"/>
      <c r="G268" s="177"/>
      <c r="H268" s="177"/>
    </row>
    <row r="269" spans="1:12" ht="33.75" customHeight="1">
      <c r="A269" s="133">
        <v>5</v>
      </c>
      <c r="B269" s="177" t="s">
        <v>482</v>
      </c>
      <c r="C269" s="177"/>
      <c r="D269" s="177"/>
      <c r="E269" s="177"/>
      <c r="F269" s="177"/>
      <c r="G269" s="177"/>
      <c r="H269" s="177"/>
    </row>
    <row r="270" spans="1:12" ht="78" customHeight="1">
      <c r="A270" s="133">
        <v>6</v>
      </c>
      <c r="B270" s="170" t="s">
        <v>483</v>
      </c>
      <c r="C270" s="171"/>
      <c r="D270" s="171"/>
      <c r="E270" s="171"/>
      <c r="F270" s="171"/>
      <c r="G270" s="171"/>
      <c r="H270" s="172"/>
      <c r="I270" s="137"/>
      <c r="J270" s="137"/>
      <c r="K270" s="137"/>
      <c r="L270" s="137"/>
    </row>
    <row r="271" spans="1:12" ht="87.75" customHeight="1">
      <c r="A271" s="133">
        <v>7</v>
      </c>
      <c r="B271" s="177" t="s">
        <v>501</v>
      </c>
      <c r="C271" s="177"/>
      <c r="D271" s="177"/>
      <c r="E271" s="177"/>
      <c r="F271" s="177"/>
      <c r="G271" s="177"/>
      <c r="H271" s="177"/>
    </row>
    <row r="272" spans="1:12" ht="85.5" customHeight="1">
      <c r="A272" s="133">
        <v>8</v>
      </c>
      <c r="B272" s="177" t="s">
        <v>337</v>
      </c>
      <c r="C272" s="177"/>
      <c r="D272" s="177"/>
      <c r="E272" s="177"/>
      <c r="F272" s="177"/>
      <c r="G272" s="177"/>
      <c r="H272" s="177"/>
    </row>
    <row r="273" spans="1:8" ht="21" customHeight="1">
      <c r="A273" s="134"/>
      <c r="B273" s="138"/>
      <c r="C273" s="138"/>
      <c r="D273" s="138"/>
      <c r="E273" s="138"/>
      <c r="F273" s="60"/>
      <c r="G273" s="60"/>
      <c r="H273" s="60"/>
    </row>
    <row r="274" spans="1:8" ht="22.5" customHeight="1">
      <c r="A274" s="136" t="s">
        <v>296</v>
      </c>
      <c r="B274" s="138"/>
      <c r="C274" s="138"/>
      <c r="D274" s="138"/>
      <c r="E274" s="138"/>
      <c r="F274" s="60"/>
      <c r="G274" s="60"/>
      <c r="H274" s="60"/>
    </row>
    <row r="275" spans="1:8" ht="118.5" customHeight="1">
      <c r="A275" s="161" t="s">
        <v>371</v>
      </c>
      <c r="B275" s="161"/>
      <c r="C275" s="161"/>
      <c r="D275" s="161"/>
      <c r="E275" s="161"/>
      <c r="F275" s="161"/>
      <c r="G275" s="161"/>
      <c r="H275" s="161"/>
    </row>
    <row r="276" spans="1:8" ht="20.100000000000001" customHeight="1">
      <c r="A276" s="138"/>
      <c r="B276" s="138"/>
      <c r="C276" s="138"/>
      <c r="D276" s="138"/>
      <c r="E276" s="138"/>
      <c r="F276" s="60"/>
      <c r="G276" s="60"/>
      <c r="H276" s="60"/>
    </row>
    <row r="277" spans="1:8" ht="20.100000000000001" customHeight="1">
      <c r="A277" s="162" t="s">
        <v>308</v>
      </c>
      <c r="B277" s="162"/>
      <c r="C277" s="162"/>
      <c r="D277" s="162"/>
      <c r="E277" s="162"/>
      <c r="F277" s="162"/>
      <c r="G277" s="162"/>
      <c r="H277" s="162"/>
    </row>
    <row r="278" spans="1:8" ht="137.25" customHeight="1">
      <c r="A278" s="163"/>
      <c r="B278" s="163"/>
      <c r="C278" s="163"/>
      <c r="D278" s="163"/>
      <c r="E278" s="163"/>
      <c r="F278" s="163"/>
      <c r="G278" s="163"/>
      <c r="H278" s="163"/>
    </row>
  </sheetData>
  <sheetProtection algorithmName="SHA-512" hashValue="DeNmv87yaVdEDEjyVuFXE32Whw0Vrk2IHqdjcAw9/u162lLELsHJHSi/B+Lz9Dj+ljJfpYu1I7YbNx+NmXb1sw==" saltValue="OPyf3Z1zRZ8PJYpZrWwlRg==" spinCount="100000" sheet="1" objects="1" scenarios="1"/>
  <mergeCells count="213">
    <mergeCell ref="B228:G228"/>
    <mergeCell ref="B226:G226"/>
    <mergeCell ref="B230:G230"/>
    <mergeCell ref="B225:G225"/>
    <mergeCell ref="B229:G229"/>
    <mergeCell ref="D187:E187"/>
    <mergeCell ref="A183:G183"/>
    <mergeCell ref="D137:E137"/>
    <mergeCell ref="D136:E136"/>
    <mergeCell ref="D147:E147"/>
    <mergeCell ref="D146:E146"/>
    <mergeCell ref="D154:E154"/>
    <mergeCell ref="D155:E155"/>
    <mergeCell ref="D156:E156"/>
    <mergeCell ref="D157:E157"/>
    <mergeCell ref="D158:E158"/>
    <mergeCell ref="D159:E159"/>
    <mergeCell ref="D160:E160"/>
    <mergeCell ref="D161:E161"/>
    <mergeCell ref="A167:G167"/>
    <mergeCell ref="A165:H165"/>
    <mergeCell ref="A181:H181"/>
    <mergeCell ref="D169:E169"/>
    <mergeCell ref="A220:B220"/>
    <mergeCell ref="D129:E129"/>
    <mergeCell ref="D130:E130"/>
    <mergeCell ref="D131:E131"/>
    <mergeCell ref="A133:H133"/>
    <mergeCell ref="B227:G227"/>
    <mergeCell ref="B223:G223"/>
    <mergeCell ref="B224:G224"/>
    <mergeCell ref="D138:E138"/>
    <mergeCell ref="D145:E145"/>
    <mergeCell ref="D144:E144"/>
    <mergeCell ref="D143:E143"/>
    <mergeCell ref="D142:E142"/>
    <mergeCell ref="D141:E141"/>
    <mergeCell ref="D140:E140"/>
    <mergeCell ref="D139:E139"/>
    <mergeCell ref="A149:H149"/>
    <mergeCell ref="D152:E152"/>
    <mergeCell ref="D192:E192"/>
    <mergeCell ref="D193:E193"/>
    <mergeCell ref="D194:E194"/>
    <mergeCell ref="D195:E195"/>
    <mergeCell ref="D153:E153"/>
    <mergeCell ref="C220:D220"/>
    <mergeCell ref="E220:F220"/>
    <mergeCell ref="D127:E127"/>
    <mergeCell ref="D128:E128"/>
    <mergeCell ref="A119:H119"/>
    <mergeCell ref="D120:E120"/>
    <mergeCell ref="D121:E121"/>
    <mergeCell ref="D122:E122"/>
    <mergeCell ref="D123:E123"/>
    <mergeCell ref="D124:E124"/>
    <mergeCell ref="D125:E125"/>
    <mergeCell ref="D126:E126"/>
    <mergeCell ref="G73:H73"/>
    <mergeCell ref="D74:F74"/>
    <mergeCell ref="G74:H74"/>
    <mergeCell ref="D75:F75"/>
    <mergeCell ref="D76:F76"/>
    <mergeCell ref="D77:F77"/>
    <mergeCell ref="D78:F78"/>
    <mergeCell ref="D79:F79"/>
    <mergeCell ref="A117:H117"/>
    <mergeCell ref="D104:E104"/>
    <mergeCell ref="D106:E106"/>
    <mergeCell ref="D107:E107"/>
    <mergeCell ref="D108:E108"/>
    <mergeCell ref="D109:E109"/>
    <mergeCell ref="D110:E110"/>
    <mergeCell ref="D111:E111"/>
    <mergeCell ref="D112:E112"/>
    <mergeCell ref="D113:E113"/>
    <mergeCell ref="D114:E114"/>
    <mergeCell ref="D115:E115"/>
    <mergeCell ref="A60:E60"/>
    <mergeCell ref="B41:D41"/>
    <mergeCell ref="A28:B28"/>
    <mergeCell ref="C28:E28"/>
    <mergeCell ref="B49:D49"/>
    <mergeCell ref="B50:D50"/>
    <mergeCell ref="B51:D51"/>
    <mergeCell ref="B52:D52"/>
    <mergeCell ref="B53:D53"/>
    <mergeCell ref="B54:D54"/>
    <mergeCell ref="B37:D37"/>
    <mergeCell ref="B38:D38"/>
    <mergeCell ref="B39:D39"/>
    <mergeCell ref="B34:D36"/>
    <mergeCell ref="E34:E36"/>
    <mergeCell ref="F34:F36"/>
    <mergeCell ref="G34:H35"/>
    <mergeCell ref="A13:H13"/>
    <mergeCell ref="D105:E105"/>
    <mergeCell ref="D82:F82"/>
    <mergeCell ref="D83:F83"/>
    <mergeCell ref="D84:F84"/>
    <mergeCell ref="A87:H87"/>
    <mergeCell ref="D73:F73"/>
    <mergeCell ref="A24:I24"/>
    <mergeCell ref="F20:G20"/>
    <mergeCell ref="H20:I20"/>
    <mergeCell ref="C22:D22"/>
    <mergeCell ref="H22:I22"/>
    <mergeCell ref="B70:C70"/>
    <mergeCell ref="B48:D48"/>
    <mergeCell ref="A71:H71"/>
    <mergeCell ref="A101:H101"/>
    <mergeCell ref="B55:D55"/>
    <mergeCell ref="B56:D56"/>
    <mergeCell ref="E58:F58"/>
    <mergeCell ref="A61:C61"/>
    <mergeCell ref="D80:F80"/>
    <mergeCell ref="D81:F81"/>
    <mergeCell ref="D191:E191"/>
    <mergeCell ref="C199:C200"/>
    <mergeCell ref="A214:D214"/>
    <mergeCell ref="A215:B215"/>
    <mergeCell ref="A3:C3"/>
    <mergeCell ref="B42:D42"/>
    <mergeCell ref="B43:D43"/>
    <mergeCell ref="B44:D44"/>
    <mergeCell ref="B45:D45"/>
    <mergeCell ref="B46:D46"/>
    <mergeCell ref="B47:D47"/>
    <mergeCell ref="A6:E7"/>
    <mergeCell ref="A9:E9"/>
    <mergeCell ref="A11:E11"/>
    <mergeCell ref="A12:E12"/>
    <mergeCell ref="A4:C4"/>
    <mergeCell ref="B40:D40"/>
    <mergeCell ref="A8:C8"/>
    <mergeCell ref="A29:B29"/>
    <mergeCell ref="C29:E29"/>
    <mergeCell ref="A30:B30"/>
    <mergeCell ref="C30:E30"/>
    <mergeCell ref="A33:H33"/>
    <mergeCell ref="A34:A36"/>
    <mergeCell ref="C215:D215"/>
    <mergeCell ref="A216:B216"/>
    <mergeCell ref="C216:D216"/>
    <mergeCell ref="A218:F218"/>
    <mergeCell ref="A219:B219"/>
    <mergeCell ref="C219:D219"/>
    <mergeCell ref="E219:F219"/>
    <mergeCell ref="B261:H261"/>
    <mergeCell ref="A103:G103"/>
    <mergeCell ref="A135:G135"/>
    <mergeCell ref="A151:G151"/>
    <mergeCell ref="A235:H235"/>
    <mergeCell ref="A236:H243"/>
    <mergeCell ref="A246:H246"/>
    <mergeCell ref="A247:H247"/>
    <mergeCell ref="A222:G222"/>
    <mergeCell ref="D162:E162"/>
    <mergeCell ref="D163:E163"/>
    <mergeCell ref="D168:E168"/>
    <mergeCell ref="D185:E185"/>
    <mergeCell ref="A198:G198"/>
    <mergeCell ref="D170:E170"/>
    <mergeCell ref="D171:E171"/>
    <mergeCell ref="D172:E172"/>
    <mergeCell ref="A213:H213"/>
    <mergeCell ref="A197:H197"/>
    <mergeCell ref="D184:E184"/>
    <mergeCell ref="A1:I1"/>
    <mergeCell ref="G3:I3"/>
    <mergeCell ref="G6:I7"/>
    <mergeCell ref="H4:I4"/>
    <mergeCell ref="A14:I14"/>
    <mergeCell ref="A15:I16"/>
    <mergeCell ref="A25:I25"/>
    <mergeCell ref="D199:E199"/>
    <mergeCell ref="A199:A200"/>
    <mergeCell ref="B199:B200"/>
    <mergeCell ref="D173:E173"/>
    <mergeCell ref="D174:E174"/>
    <mergeCell ref="D175:E175"/>
    <mergeCell ref="D176:E176"/>
    <mergeCell ref="D177:E177"/>
    <mergeCell ref="D178:E178"/>
    <mergeCell ref="D179:E179"/>
    <mergeCell ref="D186:E186"/>
    <mergeCell ref="D188:E188"/>
    <mergeCell ref="D189:E189"/>
    <mergeCell ref="D190:E190"/>
    <mergeCell ref="B262:H262"/>
    <mergeCell ref="A72:H72"/>
    <mergeCell ref="A275:H275"/>
    <mergeCell ref="A277:H277"/>
    <mergeCell ref="A278:H278"/>
    <mergeCell ref="C231:G231"/>
    <mergeCell ref="C232:G232"/>
    <mergeCell ref="C233:G233"/>
    <mergeCell ref="A250:H250"/>
    <mergeCell ref="B270:H270"/>
    <mergeCell ref="B256:G256"/>
    <mergeCell ref="B257:G257"/>
    <mergeCell ref="A264:C264"/>
    <mergeCell ref="B265:H265"/>
    <mergeCell ref="B267:H267"/>
    <mergeCell ref="B268:H268"/>
    <mergeCell ref="B269:H269"/>
    <mergeCell ref="B271:H271"/>
    <mergeCell ref="B272:H272"/>
    <mergeCell ref="B266:H266"/>
    <mergeCell ref="B258:H258"/>
    <mergeCell ref="A258:A262"/>
    <mergeCell ref="B259:H259"/>
    <mergeCell ref="B260:H260"/>
  </mergeCells>
  <phoneticPr fontId="40" type="noConversion"/>
  <dataValidations count="4">
    <dataValidation type="decimal" operator="greaterThanOrEqual" allowBlank="1" showInputMessage="1" showErrorMessage="1" errorTitle="Błędne dane" error="Pole może zawierać wyłącznie liczby." sqref="E38:F56 B64:B68 E80:F82 E84:F84 H90:H99 D75:D84 G106:G115 G138:G147 G154:G163 G170:G179 G122:G131 D202:D211 D186:D195 E187:E195" xr:uid="{D0C607B9-C3C9-4C5F-839B-A35A246625C0}">
      <formula1>0</formula1>
    </dataValidation>
    <dataValidation type="decimal" operator="greaterThanOrEqual" allowBlank="1" showInputMessage="1" showErrorMessage="1" sqref="C30 A30 G164:G165 M148:N148 M132:N132 G100:G102 G148:G150 H100 E101:E102 G116:G117 E117 E149:E150 E165 G180:G181 E181 L100:N100 M164:N164 M180:N180 E196:E197 G197 M196:N196 E212:E213 G213 G132:G134 E133:E134 M116:N116 K212:N212" xr:uid="{27645AE6-5FB4-4F68-9B62-0F7C6A11FF4E}">
      <formula1>0</formula1>
    </dataValidation>
    <dataValidation operator="greaterThan" allowBlank="1" showInputMessage="1" showErrorMessage="1" sqref="F29 B22" xr:uid="{AD75B735-7E8A-448A-9D83-7A1F93A0F337}"/>
    <dataValidation type="whole" operator="greaterThanOrEqual" allowBlank="1" showInputMessage="1" showErrorMessage="1" errorTitle="Błędne dane" error="Pole może zawierać wyłącznie liczby całkowite." sqref="A220:E220 A216 C216" xr:uid="{458FE7D8-A72C-4EFB-97EA-373417907030}">
      <formula1>0</formula1>
    </dataValidation>
  </dataValidations>
  <pageMargins left="0.7" right="0.7" top="0.75" bottom="0.75" header="0.3" footer="0.3"/>
  <pageSetup paperSize="9" scale="78"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C081F0BF-E887-4191-86E9-E3F17A403E9E}">
          <x14:formula1>
            <xm:f>roboczy!$E$3:$E$6</xm:f>
          </x14:formula1>
          <xm:sqref>C75:C84 H20:I20</xm:sqref>
        </x14:dataValidation>
        <x14:dataValidation type="list" allowBlank="1" showInputMessage="1" showErrorMessage="1" xr:uid="{E97C252F-877A-4B36-9D52-954CEDB9BEBC}">
          <x14:formula1>
            <xm:f>roboczy!$B$33:$B$67</xm:f>
          </x14:formula1>
          <xm:sqref>B20</xm:sqref>
        </x14:dataValidation>
        <x14:dataValidation type="list" allowBlank="1" showInputMessage="1" showErrorMessage="1" xr:uid="{8B0AC90A-534E-4BB7-9FDA-7F8C9F077900}">
          <x14:formula1>
            <xm:f>roboczy!$B$3:$B$7</xm:f>
          </x14:formula1>
          <xm:sqref>D90:D99</xm:sqref>
        </x14:dataValidation>
        <x14:dataValidation type="list" operator="greaterThanOrEqual" allowBlank="1" showInputMessage="1" showErrorMessage="1" errorTitle="Błędne dane" error="Pole może zawierać wyłącznie liczby." xr:uid="{E95EBF8C-67AA-4D72-A86B-9D313F7F039F}">
          <x14:formula1>
            <xm:f>roboczy!$V$13:$V$15</xm:f>
          </x14:formula1>
          <xm:sqref>E155:E163 D106:D115 D170:D179 D122:D131 D138:D147 E139:E147 D154:D163</xm:sqref>
        </x14:dataValidation>
        <x14:dataValidation type="list" allowBlank="1" showInputMessage="1" showErrorMessage="1" xr:uid="{D652C4E9-9A3B-4EFE-B874-084D638A7E4F}">
          <x14:formula1>
            <xm:f>roboczy!$S$13:$S$15</xm:f>
          </x14:formula1>
          <xm:sqref>C90:C99</xm:sqref>
        </x14:dataValidation>
        <x14:dataValidation type="list" allowBlank="1" showInputMessage="1" showErrorMessage="1" xr:uid="{73E0EA3D-23CF-4B72-ACA5-82E5A243EE2D}">
          <x14:formula1>
            <xm:f>roboczy!$E$7:$E$10</xm:f>
          </x14:formula1>
          <xm:sqref>C106:C115 C154:C163 C170:C179 C122:C131 C202:C211 C138:C147 C186:C195</xm:sqref>
        </x14:dataValidation>
        <x14:dataValidation type="list" allowBlank="1" showInputMessage="1" showErrorMessage="1" xr:uid="{6816E702-CF85-4DEF-9065-2119E2609411}">
          <x14:formula1>
            <xm:f>roboczy!$V$13:$V$15</xm:f>
          </x14:formula1>
          <xm:sqref>H256:H257 A247:H247 F90:F99 E22</xm:sqref>
        </x14:dataValidation>
        <x14:dataValidation type="list" allowBlank="1" showInputMessage="1" showErrorMessage="1" xr:uid="{871CD018-A917-4399-AE7E-8CCCF664F17E}">
          <x14:formula1>
            <xm:f>roboczy!$M$44:$M$78</xm:f>
          </x14:formula1>
          <xm:sqref>D262:E262</xm:sqref>
        </x14:dataValidation>
        <x14:dataValidation type="list" operator="greaterThanOrEqual" allowBlank="1" showInputMessage="1" showErrorMessage="1" errorTitle="Błędne dane" error="Pole może zawierać wyłącznie liczby." xr:uid="{D27C30AC-99DE-4682-B694-4F907DDEE98D}">
          <x14:formula1>
            <xm:f>roboczy!$E$7:$E$10</xm:f>
          </x14:formula1>
          <xm:sqref>E90:E99</xm:sqref>
        </x14:dataValidation>
        <x14:dataValidation type="list" allowBlank="1" showInputMessage="1" showErrorMessage="1" xr:uid="{E79FEA36-EDF8-48F1-A92C-6B0AAEFF65DC}">
          <x14:formula1>
            <xm:f>roboczy!$M$33:$M$35</xm:f>
          </x14:formula1>
          <xm:sqref>H22:I22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987A4-FDDC-43A8-A9D7-1DD184BE219E}">
  <sheetPr codeName="Arkusz2"/>
  <dimension ref="B2:Z259"/>
  <sheetViews>
    <sheetView topLeftCell="A4" workbookViewId="0">
      <selection activeCell="H14" sqref="H14"/>
    </sheetView>
  </sheetViews>
  <sheetFormatPr defaultRowHeight="15"/>
  <sheetData>
    <row r="2" spans="2:22">
      <c r="B2" t="s">
        <v>3</v>
      </c>
    </row>
    <row r="3" spans="2:22">
      <c r="B3" s="20"/>
      <c r="C3" s="20"/>
      <c r="D3" s="20"/>
      <c r="E3" s="20"/>
      <c r="F3" s="20"/>
      <c r="G3" s="20"/>
      <c r="H3" s="20"/>
      <c r="I3" s="20"/>
      <c r="J3" s="20"/>
      <c r="K3" s="20"/>
      <c r="L3" s="20"/>
      <c r="M3" s="20"/>
      <c r="N3" s="20"/>
      <c r="O3" s="20"/>
      <c r="P3" s="20"/>
      <c r="Q3" s="20"/>
      <c r="R3" s="20"/>
      <c r="S3" s="20"/>
      <c r="T3" s="20"/>
      <c r="U3" s="20"/>
    </row>
    <row r="4" spans="2:22">
      <c r="B4" t="s">
        <v>4</v>
      </c>
      <c r="E4" t="s">
        <v>340</v>
      </c>
      <c r="U4" t="s">
        <v>315</v>
      </c>
    </row>
    <row r="5" spans="2:22">
      <c r="B5" t="s">
        <v>5</v>
      </c>
      <c r="E5" t="s">
        <v>339</v>
      </c>
      <c r="U5" t="s">
        <v>326</v>
      </c>
    </row>
    <row r="6" spans="2:22">
      <c r="B6" t="s">
        <v>6</v>
      </c>
      <c r="E6" t="s">
        <v>338</v>
      </c>
      <c r="L6" s="1"/>
      <c r="U6" t="s">
        <v>311</v>
      </c>
    </row>
    <row r="7" spans="2:22">
      <c r="B7" t="s">
        <v>7</v>
      </c>
      <c r="L7" s="1"/>
    </row>
    <row r="8" spans="2:22">
      <c r="E8" t="s">
        <v>395</v>
      </c>
      <c r="L8" s="1"/>
    </row>
    <row r="9" spans="2:22">
      <c r="E9" t="s">
        <v>491</v>
      </c>
      <c r="L9" s="1"/>
    </row>
    <row r="10" spans="2:22">
      <c r="E10" t="s">
        <v>492</v>
      </c>
    </row>
    <row r="13" spans="2:22">
      <c r="B13" s="20"/>
      <c r="C13" s="20"/>
      <c r="D13" s="20"/>
      <c r="E13" s="20"/>
      <c r="F13" s="20"/>
      <c r="G13" s="20"/>
      <c r="H13" s="20"/>
      <c r="I13" s="20"/>
      <c r="J13" s="20"/>
      <c r="K13" s="20"/>
      <c r="L13" s="20"/>
      <c r="M13" s="20"/>
      <c r="N13" s="20"/>
      <c r="O13" s="20"/>
      <c r="P13" s="20"/>
      <c r="Q13" s="20"/>
      <c r="R13" s="20"/>
      <c r="S13" s="20" t="s">
        <v>27</v>
      </c>
      <c r="T13" s="20"/>
      <c r="U13" s="20"/>
      <c r="V13" s="20"/>
    </row>
    <row r="14" spans="2:22">
      <c r="S14" t="s">
        <v>9</v>
      </c>
      <c r="V14" t="s">
        <v>351</v>
      </c>
    </row>
    <row r="15" spans="2:22">
      <c r="S15" t="s">
        <v>8</v>
      </c>
      <c r="V15" t="s">
        <v>352</v>
      </c>
    </row>
    <row r="16" spans="2:22">
      <c r="S16" t="s">
        <v>8</v>
      </c>
    </row>
    <row r="17" spans="2:21">
      <c r="S17" t="s">
        <v>10</v>
      </c>
    </row>
    <row r="20" spans="2:21">
      <c r="Q20" s="11"/>
    </row>
    <row r="26" spans="2:21">
      <c r="B26" s="20"/>
      <c r="C26" s="20"/>
      <c r="D26" s="20"/>
      <c r="E26" s="20"/>
      <c r="F26" s="20"/>
      <c r="G26" s="20" t="s">
        <v>27</v>
      </c>
      <c r="H26" s="20"/>
      <c r="I26" s="20"/>
      <c r="J26" s="20"/>
      <c r="K26" s="20"/>
      <c r="L26" s="20"/>
      <c r="M26" s="20"/>
      <c r="N26" s="20"/>
      <c r="O26" s="20"/>
      <c r="P26" s="20"/>
      <c r="Q26" s="20"/>
      <c r="R26" s="20"/>
      <c r="S26" s="20"/>
      <c r="T26" s="20"/>
      <c r="U26" s="20"/>
    </row>
    <row r="27" spans="2:21">
      <c r="B27" t="s">
        <v>314</v>
      </c>
      <c r="G27" t="s">
        <v>11</v>
      </c>
      <c r="M27" t="s">
        <v>287</v>
      </c>
      <c r="Q27" t="s">
        <v>303</v>
      </c>
    </row>
    <row r="28" spans="2:21">
      <c r="B28" t="s">
        <v>297</v>
      </c>
      <c r="G28" t="s">
        <v>12</v>
      </c>
      <c r="M28" t="s">
        <v>288</v>
      </c>
      <c r="Q28" t="s">
        <v>302</v>
      </c>
    </row>
    <row r="29" spans="2:21">
      <c r="B29" t="s">
        <v>13</v>
      </c>
      <c r="M29" t="s">
        <v>289</v>
      </c>
      <c r="Q29" t="s">
        <v>304</v>
      </c>
    </row>
    <row r="30" spans="2:21">
      <c r="Q30" t="s">
        <v>305</v>
      </c>
    </row>
    <row r="33" spans="2:26">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2:26">
      <c r="B34" t="s">
        <v>28</v>
      </c>
      <c r="F34" t="s">
        <v>62</v>
      </c>
      <c r="M34" t="s">
        <v>290</v>
      </c>
    </row>
    <row r="35" spans="2:26">
      <c r="B35" t="s">
        <v>29</v>
      </c>
      <c r="F35" t="s">
        <v>63</v>
      </c>
      <c r="M35" t="s">
        <v>291</v>
      </c>
    </row>
    <row r="36" spans="2:26">
      <c r="B36" t="s">
        <v>30</v>
      </c>
      <c r="F36" t="s">
        <v>64</v>
      </c>
    </row>
    <row r="37" spans="2:26">
      <c r="B37" t="s">
        <v>31</v>
      </c>
      <c r="F37" t="s">
        <v>65</v>
      </c>
      <c r="M37" s="20"/>
      <c r="N37" s="20"/>
      <c r="O37" s="20"/>
      <c r="P37" s="20"/>
      <c r="Q37" s="20"/>
      <c r="R37" s="20"/>
      <c r="S37" s="20" t="s">
        <v>389</v>
      </c>
      <c r="T37" s="20"/>
      <c r="U37" s="20"/>
      <c r="V37" s="20"/>
      <c r="W37" s="20"/>
      <c r="X37" s="20"/>
    </row>
    <row r="38" spans="2:26">
      <c r="B38" t="s">
        <v>32</v>
      </c>
      <c r="F38" t="s">
        <v>66</v>
      </c>
      <c r="M38" s="20"/>
      <c r="N38" s="20"/>
      <c r="O38" s="20"/>
      <c r="P38" s="20"/>
      <c r="Q38" s="20"/>
      <c r="R38" s="20"/>
      <c r="S38" s="20" t="s">
        <v>388</v>
      </c>
      <c r="T38" s="20"/>
      <c r="U38" s="20"/>
      <c r="V38" s="20"/>
      <c r="W38" s="20"/>
      <c r="X38" s="20"/>
      <c r="Y38" s="20"/>
    </row>
    <row r="39" spans="2:26">
      <c r="B39" t="s">
        <v>33</v>
      </c>
      <c r="F39" t="s">
        <v>67</v>
      </c>
      <c r="M39" t="s">
        <v>13</v>
      </c>
      <c r="S39" t="s">
        <v>391</v>
      </c>
    </row>
    <row r="40" spans="2:26">
      <c r="B40" t="s">
        <v>34</v>
      </c>
      <c r="F40" t="s">
        <v>68</v>
      </c>
      <c r="M40" t="s">
        <v>313</v>
      </c>
      <c r="S40" t="s">
        <v>387</v>
      </c>
    </row>
    <row r="41" spans="2:26">
      <c r="B41" t="s">
        <v>35</v>
      </c>
      <c r="F41" t="s">
        <v>69</v>
      </c>
      <c r="M41" t="s">
        <v>309</v>
      </c>
    </row>
    <row r="42" spans="2:26">
      <c r="B42" t="s">
        <v>36</v>
      </c>
      <c r="F42" t="s">
        <v>70</v>
      </c>
    </row>
    <row r="43" spans="2:26">
      <c r="B43" t="s">
        <v>37</v>
      </c>
      <c r="F43" t="s">
        <v>71</v>
      </c>
    </row>
    <row r="44" spans="2:26">
      <c r="B44" t="s">
        <v>38</v>
      </c>
      <c r="F44" t="s">
        <v>357</v>
      </c>
      <c r="M44" t="s">
        <v>474</v>
      </c>
    </row>
    <row r="45" spans="2:26">
      <c r="B45" t="s">
        <v>39</v>
      </c>
      <c r="F45" t="s">
        <v>72</v>
      </c>
      <c r="M45" t="s">
        <v>441</v>
      </c>
    </row>
    <row r="46" spans="2:26">
      <c r="B46" t="s">
        <v>40</v>
      </c>
      <c r="F46" t="s">
        <v>73</v>
      </c>
      <c r="M46" t="s">
        <v>464</v>
      </c>
    </row>
    <row r="47" spans="2:26">
      <c r="B47" t="s">
        <v>41</v>
      </c>
      <c r="F47" t="s">
        <v>74</v>
      </c>
      <c r="M47" t="s">
        <v>442</v>
      </c>
    </row>
    <row r="48" spans="2:26">
      <c r="B48" t="s">
        <v>42</v>
      </c>
      <c r="F48" t="s">
        <v>75</v>
      </c>
      <c r="M48" t="s">
        <v>443</v>
      </c>
    </row>
    <row r="49" spans="2:13">
      <c r="B49" t="s">
        <v>43</v>
      </c>
      <c r="F49" t="s">
        <v>76</v>
      </c>
      <c r="M49" t="s">
        <v>444</v>
      </c>
    </row>
    <row r="50" spans="2:13">
      <c r="B50" t="s">
        <v>44</v>
      </c>
      <c r="F50" t="s">
        <v>77</v>
      </c>
      <c r="M50" t="s">
        <v>445</v>
      </c>
    </row>
    <row r="51" spans="2:13">
      <c r="B51" t="s">
        <v>45</v>
      </c>
      <c r="F51" t="s">
        <v>78</v>
      </c>
      <c r="M51" t="s">
        <v>446</v>
      </c>
    </row>
    <row r="52" spans="2:13">
      <c r="B52" t="s">
        <v>46</v>
      </c>
      <c r="F52" t="s">
        <v>79</v>
      </c>
      <c r="M52" t="s">
        <v>447</v>
      </c>
    </row>
    <row r="53" spans="2:13">
      <c r="B53" t="s">
        <v>47</v>
      </c>
      <c r="F53" t="s">
        <v>80</v>
      </c>
      <c r="M53" t="s">
        <v>448</v>
      </c>
    </row>
    <row r="54" spans="2:13">
      <c r="B54" t="s">
        <v>48</v>
      </c>
      <c r="F54" t="s">
        <v>81</v>
      </c>
      <c r="M54" t="s">
        <v>449</v>
      </c>
    </row>
    <row r="55" spans="2:13">
      <c r="B55" t="s">
        <v>49</v>
      </c>
      <c r="F55" t="s">
        <v>82</v>
      </c>
      <c r="M55" t="s">
        <v>450</v>
      </c>
    </row>
    <row r="56" spans="2:13">
      <c r="B56" t="s">
        <v>50</v>
      </c>
      <c r="F56" t="s">
        <v>83</v>
      </c>
      <c r="M56" t="s">
        <v>451</v>
      </c>
    </row>
    <row r="57" spans="2:13">
      <c r="B57" t="s">
        <v>51</v>
      </c>
      <c r="F57" t="s">
        <v>84</v>
      </c>
      <c r="M57" t="s">
        <v>452</v>
      </c>
    </row>
    <row r="58" spans="2:13">
      <c r="B58" t="s">
        <v>52</v>
      </c>
      <c r="F58" t="s">
        <v>85</v>
      </c>
      <c r="M58" t="s">
        <v>41</v>
      </c>
    </row>
    <row r="59" spans="2:13">
      <c r="B59" t="s">
        <v>53</v>
      </c>
      <c r="F59" t="s">
        <v>86</v>
      </c>
      <c r="M59" t="s">
        <v>453</v>
      </c>
    </row>
    <row r="60" spans="2:13">
      <c r="B60" t="s">
        <v>54</v>
      </c>
      <c r="F60" t="s">
        <v>87</v>
      </c>
      <c r="M60" t="s">
        <v>465</v>
      </c>
    </row>
    <row r="61" spans="2:13">
      <c r="B61" t="s">
        <v>55</v>
      </c>
      <c r="F61" t="s">
        <v>88</v>
      </c>
      <c r="M61" t="s">
        <v>454</v>
      </c>
    </row>
    <row r="62" spans="2:13">
      <c r="B62" t="s">
        <v>56</v>
      </c>
      <c r="F62" t="s">
        <v>89</v>
      </c>
      <c r="M62" t="s">
        <v>455</v>
      </c>
    </row>
    <row r="63" spans="2:13">
      <c r="B63" t="s">
        <v>57</v>
      </c>
      <c r="F63" t="s">
        <v>90</v>
      </c>
      <c r="M63" t="s">
        <v>456</v>
      </c>
    </row>
    <row r="64" spans="2:13">
      <c r="B64" t="s">
        <v>58</v>
      </c>
      <c r="F64" t="s">
        <v>91</v>
      </c>
      <c r="M64" t="s">
        <v>457</v>
      </c>
    </row>
    <row r="65" spans="2:13">
      <c r="B65" t="s">
        <v>59</v>
      </c>
      <c r="F65" t="s">
        <v>92</v>
      </c>
      <c r="M65" t="s">
        <v>458</v>
      </c>
    </row>
    <row r="66" spans="2:13">
      <c r="B66" t="s">
        <v>60</v>
      </c>
      <c r="F66" t="s">
        <v>93</v>
      </c>
      <c r="M66" t="s">
        <v>466</v>
      </c>
    </row>
    <row r="67" spans="2:13">
      <c r="B67" t="s">
        <v>61</v>
      </c>
      <c r="F67" t="s">
        <v>94</v>
      </c>
      <c r="M67" t="s">
        <v>467</v>
      </c>
    </row>
    <row r="68" spans="2:13">
      <c r="F68" t="s">
        <v>95</v>
      </c>
      <c r="M68" t="s">
        <v>459</v>
      </c>
    </row>
    <row r="69" spans="2:13">
      <c r="F69" t="s">
        <v>96</v>
      </c>
      <c r="M69" t="s">
        <v>470</v>
      </c>
    </row>
    <row r="70" spans="2:13">
      <c r="F70" t="s">
        <v>97</v>
      </c>
      <c r="M70" t="s">
        <v>460</v>
      </c>
    </row>
    <row r="71" spans="2:13">
      <c r="F71" t="s">
        <v>98</v>
      </c>
      <c r="M71" t="s">
        <v>468</v>
      </c>
    </row>
    <row r="72" spans="2:13">
      <c r="F72" t="s">
        <v>99</v>
      </c>
      <c r="M72" t="s">
        <v>469</v>
      </c>
    </row>
    <row r="73" spans="2:13">
      <c r="F73" t="s">
        <v>100</v>
      </c>
      <c r="M73" t="s">
        <v>461</v>
      </c>
    </row>
    <row r="74" spans="2:13">
      <c r="F74" t="s">
        <v>101</v>
      </c>
      <c r="M74" t="s">
        <v>462</v>
      </c>
    </row>
    <row r="75" spans="2:13">
      <c r="F75" t="s">
        <v>102</v>
      </c>
      <c r="M75" t="s">
        <v>463</v>
      </c>
    </row>
    <row r="76" spans="2:13">
      <c r="F76" t="s">
        <v>103</v>
      </c>
      <c r="M76" t="s">
        <v>471</v>
      </c>
    </row>
    <row r="77" spans="2:13">
      <c r="F77" t="s">
        <v>104</v>
      </c>
      <c r="M77" t="s">
        <v>472</v>
      </c>
    </row>
    <row r="78" spans="2:13">
      <c r="F78" t="s">
        <v>105</v>
      </c>
      <c r="M78" t="s">
        <v>473</v>
      </c>
    </row>
    <row r="79" spans="2:13">
      <c r="F79" t="s">
        <v>106</v>
      </c>
    </row>
    <row r="80" spans="2:13">
      <c r="F80" t="s">
        <v>107</v>
      </c>
    </row>
    <row r="81" spans="6:6">
      <c r="F81" t="s">
        <v>108</v>
      </c>
    </row>
    <row r="82" spans="6:6">
      <c r="F82" t="s">
        <v>109</v>
      </c>
    </row>
    <row r="83" spans="6:6">
      <c r="F83" t="s">
        <v>110</v>
      </c>
    </row>
    <row r="84" spans="6:6">
      <c r="F84" t="s">
        <v>111</v>
      </c>
    </row>
    <row r="85" spans="6:6">
      <c r="F85" t="s">
        <v>112</v>
      </c>
    </row>
    <row r="86" spans="6:6">
      <c r="F86" t="s">
        <v>113</v>
      </c>
    </row>
    <row r="87" spans="6:6">
      <c r="F87" t="s">
        <v>114</v>
      </c>
    </row>
    <row r="88" spans="6:6">
      <c r="F88" t="s">
        <v>115</v>
      </c>
    </row>
    <row r="89" spans="6:6">
      <c r="F89" t="s">
        <v>116</v>
      </c>
    </row>
    <row r="90" spans="6:6">
      <c r="F90" t="s">
        <v>117</v>
      </c>
    </row>
    <row r="91" spans="6:6">
      <c r="F91" t="s">
        <v>118</v>
      </c>
    </row>
    <row r="92" spans="6:6">
      <c r="F92" t="s">
        <v>119</v>
      </c>
    </row>
    <row r="93" spans="6:6">
      <c r="F93" t="s">
        <v>120</v>
      </c>
    </row>
    <row r="94" spans="6:6">
      <c r="F94" t="s">
        <v>121</v>
      </c>
    </row>
    <row r="95" spans="6:6">
      <c r="F95" t="s">
        <v>122</v>
      </c>
    </row>
    <row r="96" spans="6:6">
      <c r="F96" t="s">
        <v>123</v>
      </c>
    </row>
    <row r="97" spans="6:6">
      <c r="F97" t="s">
        <v>124</v>
      </c>
    </row>
    <row r="98" spans="6:6">
      <c r="F98" t="s">
        <v>125</v>
      </c>
    </row>
    <row r="99" spans="6:6">
      <c r="F99" t="s">
        <v>126</v>
      </c>
    </row>
    <row r="100" spans="6:6">
      <c r="F100" t="s">
        <v>127</v>
      </c>
    </row>
    <row r="101" spans="6:6">
      <c r="F101" t="s">
        <v>128</v>
      </c>
    </row>
    <row r="102" spans="6:6">
      <c r="F102" t="s">
        <v>129</v>
      </c>
    </row>
    <row r="103" spans="6:6">
      <c r="F103" t="s">
        <v>130</v>
      </c>
    </row>
    <row r="104" spans="6:6">
      <c r="F104" t="s">
        <v>131</v>
      </c>
    </row>
    <row r="105" spans="6:6">
      <c r="F105" t="s">
        <v>132</v>
      </c>
    </row>
    <row r="106" spans="6:6">
      <c r="F106" t="s">
        <v>133</v>
      </c>
    </row>
    <row r="107" spans="6:6">
      <c r="F107" t="s">
        <v>134</v>
      </c>
    </row>
    <row r="108" spans="6:6">
      <c r="F108" t="s">
        <v>135</v>
      </c>
    </row>
    <row r="109" spans="6:6">
      <c r="F109" t="s">
        <v>136</v>
      </c>
    </row>
    <row r="110" spans="6:6">
      <c r="F110" t="s">
        <v>137</v>
      </c>
    </row>
    <row r="111" spans="6:6">
      <c r="F111" t="s">
        <v>138</v>
      </c>
    </row>
    <row r="112" spans="6:6">
      <c r="F112" t="s">
        <v>139</v>
      </c>
    </row>
    <row r="113" spans="6:6">
      <c r="F113" t="s">
        <v>140</v>
      </c>
    </row>
    <row r="114" spans="6:6">
      <c r="F114" t="s">
        <v>141</v>
      </c>
    </row>
    <row r="115" spans="6:6">
      <c r="F115" t="s">
        <v>142</v>
      </c>
    </row>
    <row r="116" spans="6:6">
      <c r="F116" t="s">
        <v>143</v>
      </c>
    </row>
    <row r="117" spans="6:6">
      <c r="F117" t="s">
        <v>144</v>
      </c>
    </row>
    <row r="118" spans="6:6">
      <c r="F118" t="s">
        <v>145</v>
      </c>
    </row>
    <row r="119" spans="6:6">
      <c r="F119" t="s">
        <v>146</v>
      </c>
    </row>
    <row r="120" spans="6:6">
      <c r="F120" t="s">
        <v>147</v>
      </c>
    </row>
    <row r="121" spans="6:6">
      <c r="F121" t="s">
        <v>148</v>
      </c>
    </row>
    <row r="122" spans="6:6">
      <c r="F122" t="s">
        <v>149</v>
      </c>
    </row>
    <row r="123" spans="6:6">
      <c r="F123" t="s">
        <v>150</v>
      </c>
    </row>
    <row r="124" spans="6:6">
      <c r="F124" t="s">
        <v>151</v>
      </c>
    </row>
    <row r="125" spans="6:6">
      <c r="F125" t="s">
        <v>152</v>
      </c>
    </row>
    <row r="126" spans="6:6">
      <c r="F126" t="s">
        <v>153</v>
      </c>
    </row>
    <row r="127" spans="6:6">
      <c r="F127" t="s">
        <v>154</v>
      </c>
    </row>
    <row r="128" spans="6:6">
      <c r="F128" t="s">
        <v>155</v>
      </c>
    </row>
    <row r="129" spans="6:6">
      <c r="F129" t="s">
        <v>156</v>
      </c>
    </row>
    <row r="130" spans="6:6">
      <c r="F130" t="s">
        <v>157</v>
      </c>
    </row>
    <row r="131" spans="6:6">
      <c r="F131" t="s">
        <v>158</v>
      </c>
    </row>
    <row r="132" spans="6:6">
      <c r="F132" t="s">
        <v>159</v>
      </c>
    </row>
    <row r="133" spans="6:6">
      <c r="F133" t="s">
        <v>160</v>
      </c>
    </row>
    <row r="134" spans="6:6">
      <c r="F134" t="s">
        <v>161</v>
      </c>
    </row>
    <row r="135" spans="6:6">
      <c r="F135" t="s">
        <v>162</v>
      </c>
    </row>
    <row r="136" spans="6:6">
      <c r="F136" t="s">
        <v>163</v>
      </c>
    </row>
    <row r="137" spans="6:6">
      <c r="F137" t="s">
        <v>164</v>
      </c>
    </row>
    <row r="138" spans="6:6">
      <c r="F138" t="s">
        <v>165</v>
      </c>
    </row>
    <row r="139" spans="6:6">
      <c r="F139" t="s">
        <v>166</v>
      </c>
    </row>
    <row r="140" spans="6:6">
      <c r="F140" t="s">
        <v>167</v>
      </c>
    </row>
    <row r="141" spans="6:6">
      <c r="F141" t="s">
        <v>168</v>
      </c>
    </row>
    <row r="142" spans="6:6">
      <c r="F142" t="s">
        <v>169</v>
      </c>
    </row>
    <row r="143" spans="6:6">
      <c r="F143" t="s">
        <v>170</v>
      </c>
    </row>
    <row r="144" spans="6:6">
      <c r="F144" t="s">
        <v>171</v>
      </c>
    </row>
    <row r="145" spans="6:6">
      <c r="F145" t="s">
        <v>172</v>
      </c>
    </row>
    <row r="146" spans="6:6">
      <c r="F146" t="s">
        <v>173</v>
      </c>
    </row>
    <row r="147" spans="6:6">
      <c r="F147" t="s">
        <v>174</v>
      </c>
    </row>
    <row r="148" spans="6:6">
      <c r="F148" t="s">
        <v>175</v>
      </c>
    </row>
    <row r="149" spans="6:6">
      <c r="F149" t="s">
        <v>176</v>
      </c>
    </row>
    <row r="150" spans="6:6">
      <c r="F150" t="s">
        <v>177</v>
      </c>
    </row>
    <row r="151" spans="6:6">
      <c r="F151" t="s">
        <v>178</v>
      </c>
    </row>
    <row r="152" spans="6:6">
      <c r="F152" t="s">
        <v>179</v>
      </c>
    </row>
    <row r="153" spans="6:6">
      <c r="F153" t="s">
        <v>180</v>
      </c>
    </row>
    <row r="154" spans="6:6">
      <c r="F154" t="s">
        <v>181</v>
      </c>
    </row>
    <row r="155" spans="6:6">
      <c r="F155" t="s">
        <v>182</v>
      </c>
    </row>
    <row r="156" spans="6:6">
      <c r="F156" t="s">
        <v>183</v>
      </c>
    </row>
    <row r="157" spans="6:6">
      <c r="F157" t="s">
        <v>184</v>
      </c>
    </row>
    <row r="158" spans="6:6">
      <c r="F158" t="s">
        <v>185</v>
      </c>
    </row>
    <row r="159" spans="6:6">
      <c r="F159" t="s">
        <v>186</v>
      </c>
    </row>
    <row r="160" spans="6:6">
      <c r="F160" t="s">
        <v>187</v>
      </c>
    </row>
    <row r="161" spans="6:6">
      <c r="F161" t="s">
        <v>188</v>
      </c>
    </row>
    <row r="162" spans="6:6">
      <c r="F162" t="s">
        <v>189</v>
      </c>
    </row>
    <row r="163" spans="6:6">
      <c r="F163" t="s">
        <v>190</v>
      </c>
    </row>
    <row r="164" spans="6:6">
      <c r="F164" t="s">
        <v>191</v>
      </c>
    </row>
    <row r="165" spans="6:6">
      <c r="F165" t="s">
        <v>192</v>
      </c>
    </row>
    <row r="166" spans="6:6">
      <c r="F166" t="s">
        <v>193</v>
      </c>
    </row>
    <row r="167" spans="6:6">
      <c r="F167" t="s">
        <v>194</v>
      </c>
    </row>
    <row r="168" spans="6:6">
      <c r="F168" t="s">
        <v>195</v>
      </c>
    </row>
    <row r="169" spans="6:6">
      <c r="F169" t="s">
        <v>196</v>
      </c>
    </row>
    <row r="170" spans="6:6">
      <c r="F170" t="s">
        <v>197</v>
      </c>
    </row>
    <row r="171" spans="6:6">
      <c r="F171" t="s">
        <v>198</v>
      </c>
    </row>
    <row r="172" spans="6:6">
      <c r="F172" t="s">
        <v>199</v>
      </c>
    </row>
    <row r="173" spans="6:6">
      <c r="F173" t="s">
        <v>200</v>
      </c>
    </row>
    <row r="174" spans="6:6">
      <c r="F174" t="s">
        <v>201</v>
      </c>
    </row>
    <row r="175" spans="6:6">
      <c r="F175" t="s">
        <v>202</v>
      </c>
    </row>
    <row r="176" spans="6:6">
      <c r="F176" t="s">
        <v>203</v>
      </c>
    </row>
    <row r="177" spans="6:6">
      <c r="F177" t="s">
        <v>204</v>
      </c>
    </row>
    <row r="178" spans="6:6">
      <c r="F178" t="s">
        <v>205</v>
      </c>
    </row>
    <row r="179" spans="6:6">
      <c r="F179" t="s">
        <v>206</v>
      </c>
    </row>
    <row r="180" spans="6:6">
      <c r="F180" t="s">
        <v>207</v>
      </c>
    </row>
    <row r="181" spans="6:6">
      <c r="F181" t="s">
        <v>208</v>
      </c>
    </row>
    <row r="182" spans="6:6">
      <c r="F182" t="s">
        <v>209</v>
      </c>
    </row>
    <row r="183" spans="6:6">
      <c r="F183" t="s">
        <v>210</v>
      </c>
    </row>
    <row r="184" spans="6:6">
      <c r="F184" t="s">
        <v>211</v>
      </c>
    </row>
    <row r="185" spans="6:6">
      <c r="F185" t="s">
        <v>212</v>
      </c>
    </row>
    <row r="186" spans="6:6">
      <c r="F186" t="s">
        <v>213</v>
      </c>
    </row>
    <row r="187" spans="6:6">
      <c r="F187" t="s">
        <v>214</v>
      </c>
    </row>
    <row r="188" spans="6:6">
      <c r="F188" t="s">
        <v>215</v>
      </c>
    </row>
    <row r="189" spans="6:6">
      <c r="F189" t="s">
        <v>216</v>
      </c>
    </row>
    <row r="190" spans="6:6">
      <c r="F190" t="s">
        <v>217</v>
      </c>
    </row>
    <row r="191" spans="6:6">
      <c r="F191" t="s">
        <v>218</v>
      </c>
    </row>
    <row r="192" spans="6:6">
      <c r="F192" t="s">
        <v>219</v>
      </c>
    </row>
    <row r="193" spans="6:6">
      <c r="F193" t="s">
        <v>220</v>
      </c>
    </row>
    <row r="194" spans="6:6">
      <c r="F194" t="s">
        <v>221</v>
      </c>
    </row>
    <row r="195" spans="6:6">
      <c r="F195" t="s">
        <v>222</v>
      </c>
    </row>
    <row r="196" spans="6:6">
      <c r="F196" t="s">
        <v>223</v>
      </c>
    </row>
    <row r="197" spans="6:6">
      <c r="F197" t="s">
        <v>224</v>
      </c>
    </row>
    <row r="198" spans="6:6">
      <c r="F198" t="s">
        <v>225</v>
      </c>
    </row>
    <row r="199" spans="6:6">
      <c r="F199" t="s">
        <v>226</v>
      </c>
    </row>
    <row r="200" spans="6:6">
      <c r="F200" t="s">
        <v>227</v>
      </c>
    </row>
    <row r="201" spans="6:6">
      <c r="F201" t="s">
        <v>228</v>
      </c>
    </row>
    <row r="202" spans="6:6">
      <c r="F202" t="s">
        <v>229</v>
      </c>
    </row>
    <row r="203" spans="6:6">
      <c r="F203" t="s">
        <v>230</v>
      </c>
    </row>
    <row r="204" spans="6:6">
      <c r="F204" t="s">
        <v>231</v>
      </c>
    </row>
    <row r="205" spans="6:6">
      <c r="F205" t="s">
        <v>232</v>
      </c>
    </row>
    <row r="206" spans="6:6">
      <c r="F206" t="s">
        <v>233</v>
      </c>
    </row>
    <row r="207" spans="6:6">
      <c r="F207" t="s">
        <v>234</v>
      </c>
    </row>
    <row r="208" spans="6:6">
      <c r="F208" t="s">
        <v>235</v>
      </c>
    </row>
    <row r="209" spans="6:6">
      <c r="F209" t="s">
        <v>236</v>
      </c>
    </row>
    <row r="210" spans="6:6">
      <c r="F210" t="s">
        <v>237</v>
      </c>
    </row>
    <row r="211" spans="6:6">
      <c r="F211" t="s">
        <v>238</v>
      </c>
    </row>
    <row r="212" spans="6:6">
      <c r="F212" t="s">
        <v>239</v>
      </c>
    </row>
    <row r="213" spans="6:6">
      <c r="F213" t="s">
        <v>240</v>
      </c>
    </row>
    <row r="214" spans="6:6">
      <c r="F214" t="s">
        <v>241</v>
      </c>
    </row>
    <row r="215" spans="6:6">
      <c r="F215" t="s">
        <v>242</v>
      </c>
    </row>
    <row r="216" spans="6:6">
      <c r="F216" t="s">
        <v>243</v>
      </c>
    </row>
    <row r="217" spans="6:6">
      <c r="F217" t="s">
        <v>244</v>
      </c>
    </row>
    <row r="218" spans="6:6">
      <c r="F218" t="s">
        <v>245</v>
      </c>
    </row>
    <row r="219" spans="6:6">
      <c r="F219" t="s">
        <v>246</v>
      </c>
    </row>
    <row r="220" spans="6:6">
      <c r="F220" t="s">
        <v>247</v>
      </c>
    </row>
    <row r="221" spans="6:6">
      <c r="F221" t="s">
        <v>248</v>
      </c>
    </row>
    <row r="222" spans="6:6">
      <c r="F222" t="s">
        <v>249</v>
      </c>
    </row>
    <row r="223" spans="6:6">
      <c r="F223" t="s">
        <v>250</v>
      </c>
    </row>
    <row r="224" spans="6:6">
      <c r="F224" t="s">
        <v>251</v>
      </c>
    </row>
    <row r="225" spans="6:6">
      <c r="F225" t="s">
        <v>252</v>
      </c>
    </row>
    <row r="226" spans="6:6">
      <c r="F226" t="s">
        <v>253</v>
      </c>
    </row>
    <row r="227" spans="6:6">
      <c r="F227" t="s">
        <v>254</v>
      </c>
    </row>
    <row r="228" spans="6:6">
      <c r="F228" t="s">
        <v>255</v>
      </c>
    </row>
    <row r="229" spans="6:6">
      <c r="F229" t="s">
        <v>256</v>
      </c>
    </row>
    <row r="230" spans="6:6">
      <c r="F230" t="s">
        <v>257</v>
      </c>
    </row>
    <row r="231" spans="6:6">
      <c r="F231" t="s">
        <v>258</v>
      </c>
    </row>
    <row r="232" spans="6:6">
      <c r="F232" t="s">
        <v>259</v>
      </c>
    </row>
    <row r="233" spans="6:6">
      <c r="F233" t="s">
        <v>260</v>
      </c>
    </row>
    <row r="234" spans="6:6">
      <c r="F234" t="s">
        <v>261</v>
      </c>
    </row>
    <row r="235" spans="6:6">
      <c r="F235" t="s">
        <v>262</v>
      </c>
    </row>
    <row r="236" spans="6:6">
      <c r="F236" t="s">
        <v>263</v>
      </c>
    </row>
    <row r="237" spans="6:6">
      <c r="F237" t="s">
        <v>264</v>
      </c>
    </row>
    <row r="238" spans="6:6">
      <c r="F238" t="s">
        <v>265</v>
      </c>
    </row>
    <row r="239" spans="6:6">
      <c r="F239" t="s">
        <v>266</v>
      </c>
    </row>
    <row r="240" spans="6:6">
      <c r="F240" t="s">
        <v>267</v>
      </c>
    </row>
    <row r="241" spans="6:6">
      <c r="F241" t="s">
        <v>268</v>
      </c>
    </row>
    <row r="242" spans="6:6">
      <c r="F242" t="s">
        <v>269</v>
      </c>
    </row>
    <row r="243" spans="6:6">
      <c r="F243" t="s">
        <v>270</v>
      </c>
    </row>
    <row r="244" spans="6:6">
      <c r="F244" t="s">
        <v>271</v>
      </c>
    </row>
    <row r="245" spans="6:6">
      <c r="F245" t="s">
        <v>272</v>
      </c>
    </row>
    <row r="246" spans="6:6">
      <c r="F246" t="s">
        <v>273</v>
      </c>
    </row>
    <row r="247" spans="6:6">
      <c r="F247" t="s">
        <v>274</v>
      </c>
    </row>
    <row r="248" spans="6:6">
      <c r="F248" t="s">
        <v>275</v>
      </c>
    </row>
    <row r="249" spans="6:6">
      <c r="F249" t="s">
        <v>276</v>
      </c>
    </row>
    <row r="250" spans="6:6">
      <c r="F250" t="s">
        <v>277</v>
      </c>
    </row>
    <row r="251" spans="6:6">
      <c r="F251" t="s">
        <v>278</v>
      </c>
    </row>
    <row r="252" spans="6:6">
      <c r="F252" t="s">
        <v>279</v>
      </c>
    </row>
    <row r="253" spans="6:6">
      <c r="F253" t="s">
        <v>280</v>
      </c>
    </row>
    <row r="254" spans="6:6">
      <c r="F254" t="s">
        <v>281</v>
      </c>
    </row>
    <row r="255" spans="6:6">
      <c r="F255" t="s">
        <v>282</v>
      </c>
    </row>
    <row r="256" spans="6:6">
      <c r="F256" t="s">
        <v>283</v>
      </c>
    </row>
    <row r="257" spans="6:6">
      <c r="F257" t="s">
        <v>284</v>
      </c>
    </row>
    <row r="258" spans="6:6">
      <c r="F258" t="s">
        <v>285</v>
      </c>
    </row>
    <row r="259" spans="6:6">
      <c r="F259" t="s">
        <v>286</v>
      </c>
    </row>
  </sheetData>
  <sheetProtection algorithmName="SHA-512" hashValue="lJ4XXOJ2XoX0Ljw3vJ+OTL4O6fltz8u/xpIwyV8tlP/SufHAInmusKGqqGh6//HLxinD/zXJZISTY4kUD8eSRA==" saltValue="QwUgmC+QnOlYoMTdme1Kk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42848-2F45-4859-9395-588E52A56961}">
  <dimension ref="A1:AA3"/>
  <sheetViews>
    <sheetView workbookViewId="0">
      <selection activeCell="I3" sqref="I3"/>
    </sheetView>
  </sheetViews>
  <sheetFormatPr defaultRowHeight="15"/>
  <cols>
    <col min="1" max="1" width="8.85546875" customWidth="1"/>
    <col min="2" max="4" width="16.42578125" customWidth="1"/>
    <col min="5" max="5" width="19.7109375" customWidth="1"/>
    <col min="6" max="6" width="9" customWidth="1"/>
    <col min="7" max="7" width="16.7109375" customWidth="1"/>
    <col min="8" max="8" width="8.28515625" customWidth="1"/>
    <col min="9" max="9" width="44.85546875" customWidth="1"/>
    <col min="10" max="10" width="14.28515625" customWidth="1"/>
    <col min="11" max="11" width="17.28515625" customWidth="1"/>
    <col min="12" max="12" width="10.42578125" customWidth="1"/>
    <col min="13" max="13" width="10.140625" customWidth="1"/>
    <col min="14" max="16" width="15.7109375" customWidth="1"/>
    <col min="17" max="17" width="14.42578125" customWidth="1"/>
    <col min="18" max="18" width="14.28515625" hidden="1" customWidth="1"/>
    <col min="19" max="22" width="15.7109375" hidden="1" customWidth="1"/>
    <col min="23" max="27" width="15.7109375" customWidth="1"/>
  </cols>
  <sheetData>
    <row r="1" spans="1:27" ht="25.5" customHeight="1">
      <c r="A1" s="297" t="s">
        <v>0</v>
      </c>
      <c r="B1" s="306" t="s">
        <v>475</v>
      </c>
      <c r="C1" s="308" t="s">
        <v>476</v>
      </c>
      <c r="D1" s="310" t="s">
        <v>497</v>
      </c>
      <c r="E1" s="297" t="s">
        <v>316</v>
      </c>
      <c r="F1" s="297" t="s">
        <v>298</v>
      </c>
      <c r="G1" s="297" t="s">
        <v>299</v>
      </c>
      <c r="H1" s="297" t="s">
        <v>20</v>
      </c>
      <c r="I1" s="297" t="s">
        <v>300</v>
      </c>
      <c r="J1" s="297" t="s">
        <v>320</v>
      </c>
      <c r="K1" s="302" t="s">
        <v>321</v>
      </c>
      <c r="L1" s="299" t="s">
        <v>318</v>
      </c>
      <c r="M1" s="301"/>
      <c r="N1" s="297" t="s">
        <v>319</v>
      </c>
      <c r="O1" s="304" t="s">
        <v>322</v>
      </c>
      <c r="P1" s="297" t="s">
        <v>323</v>
      </c>
      <c r="Q1" s="297" t="s">
        <v>324</v>
      </c>
      <c r="R1" s="299" t="s">
        <v>325</v>
      </c>
      <c r="S1" s="300"/>
      <c r="T1" s="300"/>
      <c r="U1" s="300"/>
      <c r="V1" s="300"/>
      <c r="W1" s="300"/>
      <c r="X1" s="300"/>
      <c r="Y1" s="300"/>
      <c r="Z1" s="300"/>
      <c r="AA1" s="301"/>
    </row>
    <row r="2" spans="1:27" ht="69" customHeight="1">
      <c r="A2" s="298"/>
      <c r="B2" s="307"/>
      <c r="C2" s="309"/>
      <c r="D2" s="311"/>
      <c r="E2" s="298"/>
      <c r="F2" s="298"/>
      <c r="G2" s="298"/>
      <c r="H2" s="298"/>
      <c r="I2" s="298"/>
      <c r="J2" s="298"/>
      <c r="K2" s="303"/>
      <c r="L2" s="12" t="s">
        <v>22</v>
      </c>
      <c r="M2" s="13" t="s">
        <v>23</v>
      </c>
      <c r="N2" s="298"/>
      <c r="O2" s="305"/>
      <c r="P2" s="298"/>
      <c r="Q2" s="298"/>
      <c r="R2" s="12">
        <v>2019</v>
      </c>
      <c r="S2" s="12">
        <v>2020</v>
      </c>
      <c r="T2" s="12">
        <v>2021</v>
      </c>
      <c r="U2" s="12">
        <v>2022</v>
      </c>
      <c r="V2" s="12">
        <v>2023</v>
      </c>
      <c r="W2" s="12">
        <v>2024</v>
      </c>
      <c r="X2" s="12">
        <v>2025</v>
      </c>
      <c r="Y2" s="12">
        <v>2026</v>
      </c>
      <c r="Z2" s="12">
        <v>2027</v>
      </c>
      <c r="AA2" s="12">
        <v>2028</v>
      </c>
    </row>
    <row r="3" spans="1:27" ht="45.75" customHeight="1">
      <c r="A3" s="49">
        <v>1</v>
      </c>
      <c r="B3" s="49" t="str">
        <f>IF('WNIOSEK POWIAT'!W89&gt;0,"TAK","NIE")</f>
        <v>NIE</v>
      </c>
      <c r="C3" s="49" t="str">
        <f>'WNIOSEK POWIAT'!M85</f>
        <v>TAK</v>
      </c>
      <c r="D3" s="49">
        <f>'WNIOSEK POWIAT'!H22</f>
        <v>0</v>
      </c>
      <c r="E3" s="14" t="s">
        <v>317</v>
      </c>
      <c r="F3" s="15" t="s">
        <v>301</v>
      </c>
      <c r="G3" s="15">
        <f>'WNIOSEK POWIAT'!B20</f>
        <v>0</v>
      </c>
      <c r="H3" s="155">
        <f>'WNIOSEK POWIAT'!B22</f>
        <v>0</v>
      </c>
      <c r="I3" s="157">
        <f>'WNIOSEK POWIAT'!A25</f>
        <v>0</v>
      </c>
      <c r="J3" s="16">
        <f>'WNIOSEK POWIAT'!H20</f>
        <v>0</v>
      </c>
      <c r="K3" s="31">
        <f>'WNIOSEK POWIAT'!E85</f>
        <v>0</v>
      </c>
      <c r="L3" s="17">
        <f>'WNIOSEK POWIAT'!G38</f>
        <v>0</v>
      </c>
      <c r="M3" s="17">
        <f>'WNIOSEK POWIAT'!H38</f>
        <v>0</v>
      </c>
      <c r="N3" s="18">
        <f>'WNIOSEK POWIAT'!C30</f>
        <v>0</v>
      </c>
      <c r="O3" s="18">
        <f>N3*Q3</f>
        <v>0</v>
      </c>
      <c r="P3" s="18">
        <f>N3-O3</f>
        <v>0</v>
      </c>
      <c r="Q3" s="19">
        <v>0.6</v>
      </c>
      <c r="R3" s="16"/>
      <c r="S3" s="16"/>
      <c r="T3" s="16"/>
      <c r="U3" s="16"/>
      <c r="V3" s="18"/>
      <c r="W3" s="18">
        <f>O3</f>
        <v>0</v>
      </c>
      <c r="X3" s="16"/>
      <c r="Y3" s="16"/>
      <c r="Z3" s="16"/>
      <c r="AA3" s="16"/>
    </row>
  </sheetData>
  <sheetProtection algorithmName="SHA-512" hashValue="UpnPzmDBSNFkwTFyiMem3gXLWE0taFjkClFcYIfG28IwRQMW8YhQaeX5M3Nh/QKwMrrW3ZV+pBRzEZXcDYQY/Q==" saltValue="eMgLu/qTC8ne/SRsKy/NNA==" spinCount="100000" sheet="1" objects="1" scenarios="1"/>
  <mergeCells count="17">
    <mergeCell ref="I1:I2"/>
    <mergeCell ref="A1:A2"/>
    <mergeCell ref="E1:E2"/>
    <mergeCell ref="F1:F2"/>
    <mergeCell ref="H1:H2"/>
    <mergeCell ref="B1:B2"/>
    <mergeCell ref="C1:C2"/>
    <mergeCell ref="G1:G2"/>
    <mergeCell ref="D1:D2"/>
    <mergeCell ref="Q1:Q2"/>
    <mergeCell ref="R1:AA1"/>
    <mergeCell ref="L1:M1"/>
    <mergeCell ref="J1:J2"/>
    <mergeCell ref="K1:K2"/>
    <mergeCell ref="N1:N2"/>
    <mergeCell ref="O1:O2"/>
    <mergeCell ref="P1:P2"/>
  </mergeCells>
  <dataValidations disablePrompts="1" count="1">
    <dataValidation type="list" allowBlank="1" showInputMessage="1" showErrorMessage="1" sqref="F3" xr:uid="{6690574F-D622-47C0-80DB-40E5C1EA8101}">
      <formula1>"N,K,W"</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14AB2-E501-4350-A606-6F813DE11830}">
  <dimension ref="A1:AN3"/>
  <sheetViews>
    <sheetView workbookViewId="0">
      <selection activeCell="C9" sqref="C9"/>
    </sheetView>
  </sheetViews>
  <sheetFormatPr defaultRowHeight="15"/>
  <cols>
    <col min="1" max="1" width="5" customWidth="1"/>
    <col min="2" max="2" width="17.140625" customWidth="1"/>
    <col min="3" max="3" width="46.140625" customWidth="1"/>
    <col min="4" max="9" width="14.85546875" customWidth="1"/>
    <col min="10" max="11" width="14.42578125" customWidth="1"/>
    <col min="12" max="13" width="14.85546875" customWidth="1"/>
    <col min="14" max="24" width="14.42578125" customWidth="1"/>
    <col min="25" max="31" width="14.85546875" customWidth="1"/>
    <col min="32" max="32" width="15.5703125" customWidth="1"/>
    <col min="33" max="33" width="15" customWidth="1"/>
    <col min="34" max="35" width="14" customWidth="1"/>
    <col min="36" max="37" width="10.5703125" customWidth="1"/>
  </cols>
  <sheetData>
    <row r="1" spans="1:40" ht="29.25" customHeight="1">
      <c r="A1" s="312" t="s">
        <v>0</v>
      </c>
      <c r="B1" s="312" t="s">
        <v>299</v>
      </c>
      <c r="C1" s="312" t="s">
        <v>300</v>
      </c>
      <c r="D1" s="312" t="s">
        <v>320</v>
      </c>
      <c r="E1" s="312" t="s">
        <v>321</v>
      </c>
      <c r="F1" s="316" t="s">
        <v>397</v>
      </c>
      <c r="G1" s="318" t="s">
        <v>435</v>
      </c>
      <c r="H1" s="315" t="s">
        <v>398</v>
      </c>
      <c r="I1" s="315"/>
      <c r="J1" s="315" t="s">
        <v>399</v>
      </c>
      <c r="K1" s="315"/>
      <c r="L1" s="315" t="s">
        <v>409</v>
      </c>
      <c r="M1" s="315"/>
      <c r="N1" s="315" t="s">
        <v>410</v>
      </c>
      <c r="O1" s="315"/>
      <c r="P1" s="315" t="s">
        <v>411</v>
      </c>
      <c r="Q1" s="315"/>
      <c r="R1" s="315" t="s">
        <v>436</v>
      </c>
      <c r="S1" s="315"/>
      <c r="T1" s="313" t="s">
        <v>400</v>
      </c>
      <c r="U1" s="313"/>
      <c r="V1" s="313"/>
      <c r="W1" s="314"/>
      <c r="X1" s="320" t="s">
        <v>401</v>
      </c>
      <c r="Y1" s="321"/>
      <c r="Z1" s="320" t="s">
        <v>402</v>
      </c>
      <c r="AA1" s="322"/>
      <c r="AB1" s="321"/>
      <c r="AC1" s="323" t="s">
        <v>432</v>
      </c>
      <c r="AD1" s="323" t="s">
        <v>433</v>
      </c>
      <c r="AE1" s="323" t="s">
        <v>434</v>
      </c>
      <c r="AF1" s="325" t="s">
        <v>403</v>
      </c>
      <c r="AG1" s="312" t="s">
        <v>404</v>
      </c>
      <c r="AH1" s="312" t="s">
        <v>405</v>
      </c>
      <c r="AI1" s="312" t="s">
        <v>324</v>
      </c>
      <c r="AJ1" s="312"/>
      <c r="AK1" s="312"/>
      <c r="AL1" s="312"/>
      <c r="AM1" s="312"/>
      <c r="AN1" s="312"/>
    </row>
    <row r="2" spans="1:40" ht="22.5">
      <c r="A2" s="312"/>
      <c r="B2" s="312"/>
      <c r="C2" s="312"/>
      <c r="D2" s="312"/>
      <c r="E2" s="312"/>
      <c r="F2" s="317"/>
      <c r="G2" s="319"/>
      <c r="H2" s="46" t="s">
        <v>310</v>
      </c>
      <c r="I2" s="45" t="s">
        <v>416</v>
      </c>
      <c r="J2" s="46" t="s">
        <v>438</v>
      </c>
      <c r="K2" s="45" t="s">
        <v>439</v>
      </c>
      <c r="L2" s="46" t="s">
        <v>438</v>
      </c>
      <c r="M2" s="45" t="s">
        <v>439</v>
      </c>
      <c r="N2" s="46" t="s">
        <v>438</v>
      </c>
      <c r="O2" s="45" t="s">
        <v>439</v>
      </c>
      <c r="P2" s="46" t="s">
        <v>310</v>
      </c>
      <c r="Q2" s="45" t="s">
        <v>416</v>
      </c>
      <c r="R2" s="46" t="s">
        <v>312</v>
      </c>
      <c r="S2" s="45" t="s">
        <v>437</v>
      </c>
      <c r="T2" s="44" t="s">
        <v>412</v>
      </c>
      <c r="U2" s="33" t="s">
        <v>415</v>
      </c>
      <c r="V2" s="33" t="s">
        <v>413</v>
      </c>
      <c r="W2" s="33" t="s">
        <v>414</v>
      </c>
      <c r="X2" s="34"/>
      <c r="Y2" s="34" t="s">
        <v>364</v>
      </c>
      <c r="Z2" s="35" t="s">
        <v>406</v>
      </c>
      <c r="AA2" s="35" t="s">
        <v>407</v>
      </c>
      <c r="AB2" s="35" t="s">
        <v>408</v>
      </c>
      <c r="AC2" s="324"/>
      <c r="AD2" s="324"/>
      <c r="AE2" s="324"/>
      <c r="AF2" s="326"/>
      <c r="AG2" s="312"/>
      <c r="AH2" s="312"/>
      <c r="AI2" s="312"/>
      <c r="AJ2" s="32">
        <v>2024</v>
      </c>
      <c r="AK2" s="32">
        <v>2025</v>
      </c>
      <c r="AL2" s="32">
        <v>2026</v>
      </c>
      <c r="AM2" s="32">
        <v>2027</v>
      </c>
      <c r="AN2" s="32">
        <v>2028</v>
      </c>
    </row>
    <row r="3" spans="1:40" ht="47.25" customHeight="1">
      <c r="A3" s="36">
        <v>1</v>
      </c>
      <c r="B3" s="37">
        <f>'WNIOSEK POWIAT'!B20</f>
        <v>0</v>
      </c>
      <c r="C3" s="37">
        <f>'WNIOSEK POWIAT'!A25</f>
        <v>0</v>
      </c>
      <c r="D3" s="38">
        <f>'WNIOSEK POWIAT'!H20</f>
        <v>0</v>
      </c>
      <c r="E3" s="38">
        <f>'WNIOSEK POWIAT'!E85</f>
        <v>0</v>
      </c>
      <c r="F3" s="39">
        <f>'WNIOSEK POWIAT'!E22</f>
        <v>0</v>
      </c>
      <c r="G3" s="47">
        <f>'WNIOSEK POWIAT'!H100</f>
        <v>0</v>
      </c>
      <c r="H3" s="47">
        <f>'WNIOSEK POWIAT'!N116</f>
        <v>0</v>
      </c>
      <c r="I3" s="47">
        <f>'WNIOSEK POWIAT'!M116</f>
        <v>0</v>
      </c>
      <c r="J3" s="48">
        <f>'WNIOSEK POWIAT'!N132</f>
        <v>0</v>
      </c>
      <c r="K3" s="48">
        <f>'WNIOSEK POWIAT'!M132</f>
        <v>0</v>
      </c>
      <c r="L3" s="48">
        <f>'WNIOSEK POWIAT'!N148</f>
        <v>0</v>
      </c>
      <c r="M3" s="48">
        <f>'WNIOSEK POWIAT'!M148</f>
        <v>0</v>
      </c>
      <c r="N3" s="48">
        <f>'WNIOSEK POWIAT'!N164</f>
        <v>0</v>
      </c>
      <c r="O3" s="48">
        <f>'WNIOSEK POWIAT'!M164</f>
        <v>0</v>
      </c>
      <c r="P3" s="48">
        <f>'WNIOSEK POWIAT'!N180</f>
        <v>0</v>
      </c>
      <c r="Q3" s="48">
        <f>'WNIOSEK POWIAT'!M180</f>
        <v>0</v>
      </c>
      <c r="R3" s="48">
        <f>'WNIOSEK POWIAT'!N196</f>
        <v>0</v>
      </c>
      <c r="S3" s="48">
        <f>'WNIOSEK POWIAT'!M196</f>
        <v>0</v>
      </c>
      <c r="T3" s="38">
        <f>'WNIOSEK POWIAT'!L212</f>
        <v>0</v>
      </c>
      <c r="U3" s="38">
        <f>'WNIOSEK POWIAT'!N212</f>
        <v>0</v>
      </c>
      <c r="V3" s="38">
        <f>'WNIOSEK POWIAT'!K212</f>
        <v>0</v>
      </c>
      <c r="W3" s="38">
        <f>'WNIOSEK POWIAT'!M212</f>
        <v>0</v>
      </c>
      <c r="X3" s="39">
        <f>'WNIOSEK POWIAT'!A216</f>
        <v>0</v>
      </c>
      <c r="Y3" s="39">
        <f>'WNIOSEK POWIAT'!C216+C216</f>
        <v>0</v>
      </c>
      <c r="Z3" s="39">
        <f>'WNIOSEK POWIAT'!A220</f>
        <v>0</v>
      </c>
      <c r="AA3" s="39">
        <f>'WNIOSEK POWIAT'!C220+C220</f>
        <v>0</v>
      </c>
      <c r="AB3" s="39">
        <f>'WNIOSEK POWIAT'!E220+E220</f>
        <v>0</v>
      </c>
      <c r="AC3" s="39">
        <f>SUM('WNIOSEK POWIAT'!H223:H226)</f>
        <v>0</v>
      </c>
      <c r="AD3" s="39">
        <f>SUM('WNIOSEK POWIAT'!H227:H230)</f>
        <v>0</v>
      </c>
      <c r="AE3" s="39">
        <f>SUM('WNIOSEK POWIAT'!H231:H233)</f>
        <v>0</v>
      </c>
      <c r="AF3" s="40">
        <f>'WNIOSEK POWIAT'!C30+C30+D30</f>
        <v>0</v>
      </c>
      <c r="AG3" s="41">
        <f>AF3*AI3</f>
        <v>0</v>
      </c>
      <c r="AH3" s="42">
        <f>AF3-AG3</f>
        <v>0</v>
      </c>
      <c r="AI3" s="43">
        <v>0.6</v>
      </c>
      <c r="AJ3" s="40">
        <f>AG3</f>
        <v>0</v>
      </c>
      <c r="AK3" s="40"/>
      <c r="AL3" s="40"/>
      <c r="AM3" s="40"/>
      <c r="AN3" s="40"/>
    </row>
  </sheetData>
  <sheetProtection algorithmName="SHA-512" hashValue="ugtKLDY4v297K0jR9Pnn85U6qCe1PQ2pqLVfSWR5BasTOQqv9SR+mUBueKrOk+L0xX84mFta1fAy0QcnasQfuA==" saltValue="G/HlMM4mUEFwLx1YEJtWPA==" spinCount="100000" sheet="1" objects="1" scenarios="1"/>
  <mergeCells count="24">
    <mergeCell ref="AI1:AI2"/>
    <mergeCell ref="AJ1:AN1"/>
    <mergeCell ref="X1:Y1"/>
    <mergeCell ref="Z1:AB1"/>
    <mergeCell ref="AC1:AC2"/>
    <mergeCell ref="AD1:AD2"/>
    <mergeCell ref="AE1:AE2"/>
    <mergeCell ref="AF1:AF2"/>
    <mergeCell ref="AG1:AG2"/>
    <mergeCell ref="AH1:AH2"/>
    <mergeCell ref="A1:A2"/>
    <mergeCell ref="B1:B2"/>
    <mergeCell ref="T1:W1"/>
    <mergeCell ref="P1:Q1"/>
    <mergeCell ref="C1:C2"/>
    <mergeCell ref="D1:D2"/>
    <mergeCell ref="E1:E2"/>
    <mergeCell ref="F1:F2"/>
    <mergeCell ref="G1:G2"/>
    <mergeCell ref="R1:S1"/>
    <mergeCell ref="N1:O1"/>
    <mergeCell ref="L1:M1"/>
    <mergeCell ref="J1:K1"/>
    <mergeCell ref="H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WNIOSEK POWIAT</vt:lpstr>
      <vt:lpstr>roboczy</vt:lpstr>
      <vt:lpstr>dane1</vt:lpstr>
      <vt:lpstr>dane2</vt:lpstr>
      <vt:lpstr>'WNIOSEK POWIAT'!Obszar_wydruku</vt:lpstr>
    </vt:vector>
  </TitlesOfParts>
  <Company>WUW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Małyszka</dc:creator>
  <cp:lastModifiedBy>Dawid Politowski</cp:lastModifiedBy>
  <cp:lastPrinted>2023-06-19T08:50:53Z</cp:lastPrinted>
  <dcterms:created xsi:type="dcterms:W3CDTF">2023-01-23T09:10:31Z</dcterms:created>
  <dcterms:modified xsi:type="dcterms:W3CDTF">2023-07-13T12:39:32Z</dcterms:modified>
</cp:coreProperties>
</file>