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en_skoroszyt" defaultThemeVersion="166925"/>
  <mc:AlternateContent xmlns:mc="http://schemas.openxmlformats.org/markup-compatibility/2006">
    <mc:Choice Requires="x15">
      <x15ac:absPath xmlns:x15ac="http://schemas.microsoft.com/office/spreadsheetml/2010/11/ac" url="C:\Users\dpolitowski\Desktop\shit\RFRFRF 24\"/>
    </mc:Choice>
  </mc:AlternateContent>
  <xr:revisionPtr revIDLastSave="0" documentId="13_ncr:1_{337B2C65-2A4A-48C0-8619-52109E889DF0}" xr6:coauthVersionLast="47" xr6:coauthVersionMax="47" xr10:uidLastSave="{00000000-0000-0000-0000-000000000000}"/>
  <workbookProtection workbookAlgorithmName="SHA-512" workbookHashValue="XWASwjQjIrOUSRYsepzf92yjdrBvb3ZJzdTgTUq+4Low31tc2pveJO0B9+CG2Fvf/DTCr/49DzTFGhv0Dx2row==" workbookSaltValue="WWPICA+ywt+rUYI1P1t+tg==" workbookSpinCount="100000" lockStructure="1"/>
  <bookViews>
    <workbookView xWindow="-120" yWindow="-120" windowWidth="29040" windowHeight="15990" xr2:uid="{0AAF37AF-C709-44EA-AC71-C8BC72C0EB3A}"/>
  </bookViews>
  <sheets>
    <sheet name="WNIOSEK GMINA" sheetId="1" r:id="rId1"/>
    <sheet name="roboczy" sheetId="2" state="hidden" r:id="rId2"/>
    <sheet name="dane1" sheetId="4" state="hidden" r:id="rId3"/>
    <sheet name="dane2" sheetId="5" state="hidden" r:id="rId4"/>
  </sheets>
  <definedNames>
    <definedName name="_xlnm.Print_Area" localSheetId="0">'WNIOSEK GMINA'!$A$1:$I$261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6" i="1" l="1"/>
  <c r="F157" i="1"/>
  <c r="F158" i="1"/>
  <c r="F159" i="1"/>
  <c r="F160" i="1"/>
  <c r="F161" i="1"/>
  <c r="F162" i="1"/>
  <c r="F163" i="1"/>
  <c r="F164" i="1"/>
  <c r="F155" i="1"/>
  <c r="F140" i="1"/>
  <c r="F141" i="1"/>
  <c r="F142" i="1"/>
  <c r="F143" i="1"/>
  <c r="F144" i="1"/>
  <c r="F145" i="1"/>
  <c r="F146" i="1"/>
  <c r="F147" i="1"/>
  <c r="F148" i="1"/>
  <c r="F139" i="1"/>
  <c r="F124" i="1"/>
  <c r="F125" i="1"/>
  <c r="F126" i="1"/>
  <c r="F127" i="1"/>
  <c r="F128" i="1"/>
  <c r="F129" i="1"/>
  <c r="F130" i="1"/>
  <c r="F131" i="1"/>
  <c r="F132" i="1"/>
  <c r="F123" i="1"/>
  <c r="F108" i="1"/>
  <c r="F109" i="1"/>
  <c r="F110" i="1"/>
  <c r="F111" i="1"/>
  <c r="F112" i="1"/>
  <c r="F113" i="1"/>
  <c r="F114" i="1"/>
  <c r="F115" i="1"/>
  <c r="F116" i="1"/>
  <c r="F107" i="1"/>
  <c r="G92" i="1"/>
  <c r="G93" i="1"/>
  <c r="G94" i="1"/>
  <c r="G95" i="1"/>
  <c r="G96" i="1"/>
  <c r="G97" i="1"/>
  <c r="G98" i="1"/>
  <c r="G99" i="1"/>
  <c r="G100" i="1"/>
  <c r="G91" i="1"/>
  <c r="O108" i="1" l="1"/>
  <c r="O107" i="1"/>
  <c r="J3" i="5"/>
  <c r="I3" i="5"/>
  <c r="H3" i="5"/>
  <c r="G3" i="5"/>
  <c r="D3" i="4"/>
  <c r="I3" i="4"/>
  <c r="O156" i="1"/>
  <c r="O157" i="1"/>
  <c r="O158" i="1"/>
  <c r="O159" i="1"/>
  <c r="O160" i="1"/>
  <c r="O161" i="1"/>
  <c r="O162" i="1"/>
  <c r="O164" i="1"/>
  <c r="O155" i="1"/>
  <c r="O124" i="1"/>
  <c r="O125" i="1"/>
  <c r="O126" i="1"/>
  <c r="O127" i="1"/>
  <c r="O128" i="1"/>
  <c r="O129" i="1"/>
  <c r="O130" i="1"/>
  <c r="O131" i="1"/>
  <c r="O132" i="1"/>
  <c r="O123" i="1"/>
  <c r="AE3" i="5"/>
  <c r="AD3" i="5"/>
  <c r="AC3" i="5"/>
  <c r="AB3" i="5"/>
  <c r="AA3" i="5"/>
  <c r="Z3" i="5"/>
  <c r="Y3" i="5"/>
  <c r="X3" i="5"/>
  <c r="W3" i="5"/>
  <c r="E3" i="5"/>
  <c r="D3" i="5"/>
  <c r="C3" i="5"/>
  <c r="B3" i="5"/>
  <c r="G3" i="4"/>
  <c r="K3" i="4"/>
  <c r="O188" i="1"/>
  <c r="O189" i="1"/>
  <c r="O190" i="1"/>
  <c r="O191" i="1"/>
  <c r="O192" i="1"/>
  <c r="O193" i="1"/>
  <c r="O194" i="1"/>
  <c r="O195" i="1"/>
  <c r="O196" i="1"/>
  <c r="O187" i="1"/>
  <c r="O172" i="1"/>
  <c r="O173" i="1"/>
  <c r="O174" i="1"/>
  <c r="O175" i="1"/>
  <c r="O176" i="1"/>
  <c r="O177" i="1"/>
  <c r="O178" i="1"/>
  <c r="O179" i="1"/>
  <c r="O180" i="1"/>
  <c r="O171" i="1"/>
  <c r="O92" i="1"/>
  <c r="O93" i="1"/>
  <c r="O94" i="1"/>
  <c r="O95" i="1"/>
  <c r="O96" i="1"/>
  <c r="O97" i="1"/>
  <c r="O98" i="1"/>
  <c r="O99" i="1"/>
  <c r="O100" i="1"/>
  <c r="O91" i="1"/>
  <c r="M172" i="1"/>
  <c r="N172" i="1"/>
  <c r="M173" i="1"/>
  <c r="N173" i="1"/>
  <c r="M174" i="1"/>
  <c r="N174" i="1"/>
  <c r="M175" i="1"/>
  <c r="N175" i="1"/>
  <c r="M176" i="1"/>
  <c r="N176" i="1"/>
  <c r="M177" i="1"/>
  <c r="N177" i="1"/>
  <c r="M178" i="1"/>
  <c r="N178" i="1"/>
  <c r="M179" i="1"/>
  <c r="N179" i="1"/>
  <c r="M180" i="1"/>
  <c r="N180" i="1"/>
  <c r="N171" i="1"/>
  <c r="M171" i="1"/>
  <c r="K188" i="1"/>
  <c r="L188" i="1"/>
  <c r="M188" i="1"/>
  <c r="N188" i="1"/>
  <c r="K189" i="1"/>
  <c r="L189" i="1"/>
  <c r="M189" i="1"/>
  <c r="N189" i="1"/>
  <c r="K190" i="1"/>
  <c r="L190" i="1"/>
  <c r="M190" i="1"/>
  <c r="N190" i="1"/>
  <c r="K191" i="1"/>
  <c r="L191" i="1"/>
  <c r="M191" i="1"/>
  <c r="N191" i="1"/>
  <c r="K192" i="1"/>
  <c r="L192" i="1"/>
  <c r="M192" i="1"/>
  <c r="N192" i="1"/>
  <c r="K193" i="1"/>
  <c r="L193" i="1"/>
  <c r="M193" i="1"/>
  <c r="N193" i="1"/>
  <c r="K194" i="1"/>
  <c r="L194" i="1"/>
  <c r="M194" i="1"/>
  <c r="N194" i="1"/>
  <c r="K195" i="1"/>
  <c r="L195" i="1"/>
  <c r="M195" i="1"/>
  <c r="N195" i="1"/>
  <c r="K196" i="1"/>
  <c r="L196" i="1"/>
  <c r="M196" i="1"/>
  <c r="N196" i="1"/>
  <c r="N187" i="1"/>
  <c r="M187" i="1"/>
  <c r="L187" i="1"/>
  <c r="K187" i="1"/>
  <c r="N164" i="1"/>
  <c r="M164" i="1"/>
  <c r="N163" i="1"/>
  <c r="M163" i="1"/>
  <c r="N162" i="1"/>
  <c r="M162" i="1"/>
  <c r="N161" i="1"/>
  <c r="M161" i="1"/>
  <c r="N160" i="1"/>
  <c r="M160" i="1"/>
  <c r="N159" i="1"/>
  <c r="M159" i="1"/>
  <c r="N158" i="1"/>
  <c r="M158" i="1"/>
  <c r="N157" i="1"/>
  <c r="M157" i="1"/>
  <c r="N156" i="1"/>
  <c r="M156" i="1"/>
  <c r="N155" i="1"/>
  <c r="M155" i="1"/>
  <c r="N148" i="1"/>
  <c r="M148" i="1"/>
  <c r="N147" i="1"/>
  <c r="M147" i="1"/>
  <c r="N146" i="1"/>
  <c r="M146" i="1"/>
  <c r="N145" i="1"/>
  <c r="M145" i="1"/>
  <c r="N144" i="1"/>
  <c r="M144" i="1"/>
  <c r="N143" i="1"/>
  <c r="M143" i="1"/>
  <c r="N142" i="1"/>
  <c r="M142" i="1"/>
  <c r="N141" i="1"/>
  <c r="M141" i="1"/>
  <c r="N140" i="1"/>
  <c r="M140" i="1"/>
  <c r="N139" i="1"/>
  <c r="M139" i="1"/>
  <c r="N132" i="1"/>
  <c r="M132" i="1"/>
  <c r="N131" i="1"/>
  <c r="M131" i="1"/>
  <c r="N130" i="1"/>
  <c r="M130" i="1"/>
  <c r="N129" i="1"/>
  <c r="M129" i="1"/>
  <c r="N128" i="1"/>
  <c r="M128" i="1"/>
  <c r="N127" i="1"/>
  <c r="M127" i="1"/>
  <c r="N126" i="1"/>
  <c r="M126" i="1"/>
  <c r="N125" i="1"/>
  <c r="M125" i="1"/>
  <c r="N124" i="1"/>
  <c r="M124" i="1"/>
  <c r="N123" i="1"/>
  <c r="M123" i="1"/>
  <c r="N116" i="1"/>
  <c r="M116" i="1"/>
  <c r="N115" i="1"/>
  <c r="M115" i="1"/>
  <c r="N114" i="1"/>
  <c r="M114" i="1"/>
  <c r="N113" i="1"/>
  <c r="M113" i="1"/>
  <c r="N112" i="1"/>
  <c r="M112" i="1"/>
  <c r="N111" i="1"/>
  <c r="M111" i="1"/>
  <c r="N110" i="1"/>
  <c r="M110" i="1"/>
  <c r="N109" i="1"/>
  <c r="M109" i="1"/>
  <c r="N108" i="1"/>
  <c r="M108" i="1"/>
  <c r="N107" i="1"/>
  <c r="M107" i="1"/>
  <c r="N100" i="1"/>
  <c r="M100" i="1"/>
  <c r="N99" i="1"/>
  <c r="M99" i="1"/>
  <c r="N98" i="1"/>
  <c r="M98" i="1"/>
  <c r="N97" i="1"/>
  <c r="M97" i="1"/>
  <c r="N96" i="1"/>
  <c r="M96" i="1"/>
  <c r="N95" i="1"/>
  <c r="M95" i="1"/>
  <c r="N94" i="1"/>
  <c r="M94" i="1"/>
  <c r="N93" i="1"/>
  <c r="M93" i="1"/>
  <c r="N92" i="1"/>
  <c r="M92" i="1"/>
  <c r="N91" i="1"/>
  <c r="M91" i="1"/>
  <c r="O163" i="1"/>
  <c r="O148" i="1"/>
  <c r="O147" i="1"/>
  <c r="O146" i="1"/>
  <c r="O145" i="1"/>
  <c r="O144" i="1"/>
  <c r="O143" i="1"/>
  <c r="O142" i="1"/>
  <c r="O141" i="1"/>
  <c r="O140" i="1"/>
  <c r="O139" i="1"/>
  <c r="O116" i="1"/>
  <c r="O115" i="1"/>
  <c r="O114" i="1"/>
  <c r="O113" i="1"/>
  <c r="O112" i="1"/>
  <c r="O111" i="1"/>
  <c r="O110" i="1"/>
  <c r="O109" i="1"/>
  <c r="N149" i="1" l="1"/>
  <c r="M133" i="1"/>
  <c r="N165" i="1"/>
  <c r="M149" i="1"/>
  <c r="M165" i="1"/>
  <c r="N133" i="1"/>
  <c r="M117" i="1"/>
  <c r="N117" i="1"/>
  <c r="M101" i="1"/>
  <c r="N101" i="1"/>
  <c r="N181" i="1"/>
  <c r="M181" i="1"/>
  <c r="L197" i="1"/>
  <c r="K197" i="1"/>
  <c r="N197" i="1"/>
  <c r="M197" i="1"/>
  <c r="E181" i="1"/>
  <c r="H3" i="4"/>
  <c r="J3" i="4"/>
  <c r="M3" i="4"/>
  <c r="N3" i="4"/>
  <c r="U3" i="5" l="1"/>
  <c r="P134" i="1" l="1"/>
  <c r="P133" i="1"/>
  <c r="G133" i="1"/>
  <c r="P122" i="1"/>
  <c r="U164" i="1"/>
  <c r="W164" i="1" s="1"/>
  <c r="U163" i="1"/>
  <c r="W163" i="1" s="1"/>
  <c r="U162" i="1"/>
  <c r="W162" i="1" s="1"/>
  <c r="U161" i="1"/>
  <c r="W161" i="1" s="1"/>
  <c r="U160" i="1"/>
  <c r="W160" i="1" s="1"/>
  <c r="U159" i="1"/>
  <c r="W159" i="1" s="1"/>
  <c r="U158" i="1"/>
  <c r="W158" i="1" s="1"/>
  <c r="U157" i="1"/>
  <c r="W157" i="1" s="1"/>
  <c r="U156" i="1"/>
  <c r="W156" i="1" s="1"/>
  <c r="U155" i="1"/>
  <c r="W155" i="1" s="1"/>
  <c r="U148" i="1"/>
  <c r="W148" i="1" s="1"/>
  <c r="U147" i="1"/>
  <c r="W147" i="1" s="1"/>
  <c r="U146" i="1"/>
  <c r="W146" i="1" s="1"/>
  <c r="U145" i="1"/>
  <c r="W145" i="1" s="1"/>
  <c r="U144" i="1"/>
  <c r="W144" i="1" s="1"/>
  <c r="U143" i="1"/>
  <c r="W143" i="1" s="1"/>
  <c r="U142" i="1"/>
  <c r="W142" i="1" s="1"/>
  <c r="U141" i="1"/>
  <c r="W141" i="1" s="1"/>
  <c r="U140" i="1"/>
  <c r="W140" i="1" s="1"/>
  <c r="U139" i="1"/>
  <c r="W139" i="1" s="1"/>
  <c r="U116" i="1"/>
  <c r="W116" i="1" s="1"/>
  <c r="U115" i="1"/>
  <c r="W115" i="1" s="1"/>
  <c r="U114" i="1"/>
  <c r="W114" i="1" s="1"/>
  <c r="U113" i="1"/>
  <c r="W113" i="1" s="1"/>
  <c r="U112" i="1"/>
  <c r="W112" i="1" s="1"/>
  <c r="U111" i="1"/>
  <c r="W111" i="1" s="1"/>
  <c r="U110" i="1"/>
  <c r="W110" i="1" s="1"/>
  <c r="U109" i="1"/>
  <c r="W109" i="1" s="1"/>
  <c r="U108" i="1"/>
  <c r="W108" i="1" s="1"/>
  <c r="U107" i="1"/>
  <c r="W107" i="1" s="1"/>
  <c r="U92" i="1"/>
  <c r="W92" i="1" s="1"/>
  <c r="U93" i="1"/>
  <c r="W93" i="1" s="1"/>
  <c r="U94" i="1"/>
  <c r="W94" i="1" s="1"/>
  <c r="U95" i="1"/>
  <c r="W95" i="1" s="1"/>
  <c r="U96" i="1"/>
  <c r="W96" i="1" s="1"/>
  <c r="U97" i="1"/>
  <c r="W97" i="1" s="1"/>
  <c r="U98" i="1"/>
  <c r="W98" i="1" s="1"/>
  <c r="U99" i="1"/>
  <c r="W99" i="1" s="1"/>
  <c r="U100" i="1"/>
  <c r="W100" i="1" s="1"/>
  <c r="U91" i="1"/>
  <c r="W91" i="1" s="1"/>
  <c r="W117" i="1" l="1"/>
  <c r="W165" i="1"/>
  <c r="P124" i="1"/>
  <c r="U124" i="1"/>
  <c r="W124" i="1" s="1"/>
  <c r="P130" i="1"/>
  <c r="U130" i="1"/>
  <c r="W130" i="1" s="1"/>
  <c r="P125" i="1"/>
  <c r="U125" i="1"/>
  <c r="W125" i="1" s="1"/>
  <c r="P131" i="1"/>
  <c r="U131" i="1"/>
  <c r="W131" i="1" s="1"/>
  <c r="W101" i="1"/>
  <c r="P126" i="1"/>
  <c r="U126" i="1"/>
  <c r="W126" i="1" s="1"/>
  <c r="P132" i="1"/>
  <c r="U132" i="1"/>
  <c r="W132" i="1" s="1"/>
  <c r="P127" i="1"/>
  <c r="U127" i="1"/>
  <c r="W127" i="1" s="1"/>
  <c r="W149" i="1"/>
  <c r="P128" i="1"/>
  <c r="U128" i="1"/>
  <c r="W128" i="1" s="1"/>
  <c r="P123" i="1"/>
  <c r="U123" i="1"/>
  <c r="W123" i="1" s="1"/>
  <c r="P129" i="1"/>
  <c r="U129" i="1"/>
  <c r="W129" i="1" s="1"/>
  <c r="O3" i="5"/>
  <c r="N3" i="5"/>
  <c r="W133" i="1" l="1"/>
  <c r="W90" i="1" s="1"/>
  <c r="B3" i="4" s="1"/>
  <c r="E197" i="1"/>
  <c r="P153" i="1"/>
  <c r="G165" i="1"/>
  <c r="G149" i="1"/>
  <c r="G117" i="1"/>
  <c r="H101" i="1"/>
  <c r="K3" i="5" l="1"/>
  <c r="L87" i="1"/>
  <c r="V3" i="5"/>
  <c r="T3" i="5"/>
  <c r="R3" i="5"/>
  <c r="M3" i="5"/>
  <c r="S3" i="5"/>
  <c r="Q3" i="5"/>
  <c r="P3" i="5"/>
  <c r="L3" i="5"/>
  <c r="E87" i="1" l="1"/>
  <c r="F3" i="5" l="1"/>
  <c r="L3" i="4"/>
  <c r="M87" i="1"/>
  <c r="C3" i="4" s="1"/>
  <c r="P165" i="1"/>
  <c r="P157" i="1"/>
  <c r="P156" i="1"/>
  <c r="P155" i="1"/>
  <c r="P154" i="1"/>
  <c r="P152" i="1"/>
  <c r="P151" i="1"/>
  <c r="P149" i="1"/>
  <c r="P148" i="1"/>
  <c r="P147" i="1"/>
  <c r="P146" i="1"/>
  <c r="P145" i="1"/>
  <c r="P144" i="1"/>
  <c r="P143" i="1"/>
  <c r="P142" i="1"/>
  <c r="P141" i="1"/>
  <c r="P140" i="1"/>
  <c r="B70" i="1" l="1"/>
  <c r="F58" i="1"/>
  <c r="E58" i="1"/>
  <c r="E59" i="1" l="1"/>
  <c r="A31" i="1" s="1"/>
  <c r="C31" i="1"/>
  <c r="O3" i="4" s="1"/>
  <c r="P3" i="4" l="1"/>
  <c r="Y3" i="4" s="1"/>
  <c r="AF3" i="5"/>
  <c r="Q3" i="4" l="1"/>
  <c r="AG3" i="5"/>
  <c r="AJ3" i="5" s="1"/>
  <c r="AH3" i="5" l="1"/>
  <c r="P91" i="1"/>
  <c r="P95" i="1"/>
  <c r="P97" i="1"/>
  <c r="P94" i="1"/>
  <c r="P99" i="1"/>
  <c r="P93" i="1"/>
  <c r="P96" i="1"/>
  <c r="P98" i="1"/>
  <c r="P100" i="1"/>
  <c r="P92" i="1"/>
</calcChain>
</file>

<file path=xl/sharedStrings.xml><?xml version="1.0" encoding="utf-8"?>
<sst xmlns="http://schemas.openxmlformats.org/spreadsheetml/2006/main" count="584" uniqueCount="501">
  <si>
    <t>L.p.</t>
  </si>
  <si>
    <t>SUMA:</t>
  </si>
  <si>
    <t>km</t>
  </si>
  <si>
    <t>klasa drogi</t>
  </si>
  <si>
    <t>D</t>
  </si>
  <si>
    <t>L</t>
  </si>
  <si>
    <t>Z</t>
  </si>
  <si>
    <t>G</t>
  </si>
  <si>
    <t>2x2</t>
  </si>
  <si>
    <t>1x2</t>
  </si>
  <si>
    <t>droga dla rowerów</t>
  </si>
  <si>
    <t>kolektor kanalizacji deszczowej</t>
  </si>
  <si>
    <t>rów/rowy</t>
  </si>
  <si>
    <t>brak</t>
  </si>
  <si>
    <t>miejscowość i data</t>
  </si>
  <si>
    <t>Nazwa wnioskodawcy, adres</t>
  </si>
  <si>
    <t>Imię nazwisko i nr telefonu osoby wyznaczonej do kontaktu</t>
  </si>
  <si>
    <t>Adres email osoby wyznaczonej do kontaktu</t>
  </si>
  <si>
    <t>WNIOSEK O DOFINANSOWANIE Z RZĄDOWEGO FUNDUSZU ROZWOJU DRÓG</t>
  </si>
  <si>
    <t>Powiat</t>
  </si>
  <si>
    <t>TERC</t>
  </si>
  <si>
    <t>Lp.</t>
  </si>
  <si>
    <t>od</t>
  </si>
  <si>
    <t>do</t>
  </si>
  <si>
    <t>RAZEM KOSZTY:</t>
  </si>
  <si>
    <t>zł</t>
  </si>
  <si>
    <t>Termin (w formacie MM.RRR)</t>
  </si>
  <si>
    <t xml:space="preserve"> </t>
  </si>
  <si>
    <t>chodzieski</t>
  </si>
  <si>
    <t>czarnkowsko-trzcianecki</t>
  </si>
  <si>
    <t>gnieźnieński</t>
  </si>
  <si>
    <t>gostyński</t>
  </si>
  <si>
    <t>grodziski</t>
  </si>
  <si>
    <t>jarociński</t>
  </si>
  <si>
    <t>kaliski</t>
  </si>
  <si>
    <t>kępiński</t>
  </si>
  <si>
    <t>kolski</t>
  </si>
  <si>
    <t>koniński</t>
  </si>
  <si>
    <t>kościański</t>
  </si>
  <si>
    <t>krotoszyński</t>
  </si>
  <si>
    <t>leszczyński</t>
  </si>
  <si>
    <t>międzychodzki</t>
  </si>
  <si>
    <t>nowotomyski</t>
  </si>
  <si>
    <t>obornicki</t>
  </si>
  <si>
    <t>ostrowski</t>
  </si>
  <si>
    <t>ostrzeszowski</t>
  </si>
  <si>
    <t>pilski</t>
  </si>
  <si>
    <t>pleszewski</t>
  </si>
  <si>
    <t>poznański</t>
  </si>
  <si>
    <t>rawicki</t>
  </si>
  <si>
    <t>słupecki</t>
  </si>
  <si>
    <t>szamotulski</t>
  </si>
  <si>
    <t>średzki</t>
  </si>
  <si>
    <t>śremski</t>
  </si>
  <si>
    <t>turecki</t>
  </si>
  <si>
    <t>wągrowiecki</t>
  </si>
  <si>
    <t>wolsztyński</t>
  </si>
  <si>
    <t>wrzesiński</t>
  </si>
  <si>
    <t>złotowski</t>
  </si>
  <si>
    <t>M. Kalisz</t>
  </si>
  <si>
    <t>M. Konin</t>
  </si>
  <si>
    <t>M. Leszno</t>
  </si>
  <si>
    <t>Babiak (wiejska)</t>
  </si>
  <si>
    <t>Baranów (wiejska)</t>
  </si>
  <si>
    <t>Białośliwie (wiejska)</t>
  </si>
  <si>
    <t>Blizanów (wiejska)</t>
  </si>
  <si>
    <t>Bojanowo (miejsko-wiejska)</t>
  </si>
  <si>
    <t>Borek Wielkopolski (miejsko-wiejska)</t>
  </si>
  <si>
    <t>Bralin (wiejska)</t>
  </si>
  <si>
    <t>Brodnica (wiejska)</t>
  </si>
  <si>
    <t>Brudzew (wiejska)</t>
  </si>
  <si>
    <t>Brzeziny (wiejska)</t>
  </si>
  <si>
    <t>Buk (miejsko-wiejska)</t>
  </si>
  <si>
    <t>Ceków-Kolonia (wiejska)</t>
  </si>
  <si>
    <t>Chocz (miejsko-wiejska)</t>
  </si>
  <si>
    <t>Chodów (wiejska)</t>
  </si>
  <si>
    <t>Chodzież (miejska)</t>
  </si>
  <si>
    <t>Chodzież (wiejska)</t>
  </si>
  <si>
    <t>Chrzypsko Wielkie (wiejska)</t>
  </si>
  <si>
    <t>Czajków (wiejska)</t>
  </si>
  <si>
    <t>Czarnków (miejska)</t>
  </si>
  <si>
    <t>Czarnków (wiejska)</t>
  </si>
  <si>
    <t>Czempiń (miejsko-wiejska)</t>
  </si>
  <si>
    <t>Czermin (wiejska)</t>
  </si>
  <si>
    <t>Czerniejewo (miejsko-wiejska)</t>
  </si>
  <si>
    <t>Czerwonak (wiejska)</t>
  </si>
  <si>
    <t>Damasławek (wiejska)</t>
  </si>
  <si>
    <t>Dąbie (miejsko-wiejska)</t>
  </si>
  <si>
    <t>Dobra (miejsko-wiejska)</t>
  </si>
  <si>
    <t>Dobrzyca (miejsko-wiejska)</t>
  </si>
  <si>
    <t>Dolsk (miejsko-wiejska)</t>
  </si>
  <si>
    <t>Dominowo (wiejska)</t>
  </si>
  <si>
    <t>Dopiewo (wiejska)</t>
  </si>
  <si>
    <t>Doruchów (wiejska)</t>
  </si>
  <si>
    <t>Drawsko (wiejska)</t>
  </si>
  <si>
    <t>Duszniki (wiejska)</t>
  </si>
  <si>
    <t>Gizałki (wiejska)</t>
  </si>
  <si>
    <t>Gniezno (miejska)</t>
  </si>
  <si>
    <t>Gniezno (wiejska)</t>
  </si>
  <si>
    <t>Godziesze Wielkie (wiejska)</t>
  </si>
  <si>
    <t>Golina (miejsko-wiejska)</t>
  </si>
  <si>
    <t>Gołańcz (miejsko-wiejska)</t>
  </si>
  <si>
    <t>Gołuchów (wiejska)</t>
  </si>
  <si>
    <t>Gostyń (miejsko-wiejska)</t>
  </si>
  <si>
    <t>Grabów nad Prosną (miejsko-wiejska)</t>
  </si>
  <si>
    <t>Granowo (wiejska)</t>
  </si>
  <si>
    <t>Grodziec (wiejska)</t>
  </si>
  <si>
    <t>Grodzisk Wielkopolski (miejsko-wiejska)</t>
  </si>
  <si>
    <t>Grzegorzew (wiejska)</t>
  </si>
  <si>
    <t>Jaraczewo (miejsko-wiejska)</t>
  </si>
  <si>
    <t>Jarocin (miejsko-wiejska)</t>
  </si>
  <si>
    <t>Jastrowie (miejsko-wiejska)</t>
  </si>
  <si>
    <t>Jutrosin (miejsko-wiejska)</t>
  </si>
  <si>
    <t>Kaczory (wiejska)</t>
  </si>
  <si>
    <t>M. Kalisz (miejska)</t>
  </si>
  <si>
    <t>Kamieniec (wiejska)</t>
  </si>
  <si>
    <t>Kawęczyn (wiejska)</t>
  </si>
  <si>
    <t>Kazimierz Biskupi (wiejska)</t>
  </si>
  <si>
    <t>Kaźmierz (wiejska)</t>
  </si>
  <si>
    <t>Kępno (miejsko-wiejska)</t>
  </si>
  <si>
    <t>Kiszkowo (wiejska)</t>
  </si>
  <si>
    <t>Kleczew (miejsko-wiejska)</t>
  </si>
  <si>
    <t>Kleszczewo (wiejska)</t>
  </si>
  <si>
    <t>Kłecko (miejsko-wiejska)</t>
  </si>
  <si>
    <t>Kłodawa (miejsko-wiejska)</t>
  </si>
  <si>
    <t>Kobyla Góra (wiejska)</t>
  </si>
  <si>
    <t>Kobylin (miejsko-wiejska)</t>
  </si>
  <si>
    <t>Kołaczkowo (wiejska)</t>
  </si>
  <si>
    <t>Koło (miejska)</t>
  </si>
  <si>
    <t>Koło (wiejska)</t>
  </si>
  <si>
    <t>Komorniki (wiejska)</t>
  </si>
  <si>
    <t>M. Konin (miejska)</t>
  </si>
  <si>
    <t>Kostrzyn (miejsko-wiejska)</t>
  </si>
  <si>
    <t>Kościan (miejska)</t>
  </si>
  <si>
    <t>Kościan (wiejska)</t>
  </si>
  <si>
    <t>Kościelec (wiejska)</t>
  </si>
  <si>
    <t>Kotlin (wiejska)</t>
  </si>
  <si>
    <t>Koźmin Wielkopolski (miejsko-wiejska)</t>
  </si>
  <si>
    <t>Koźminek (wiejska)</t>
  </si>
  <si>
    <t>Kórnik (miejsko-wiejska)</t>
  </si>
  <si>
    <t>Krajenka (miejsko-wiejska)</t>
  </si>
  <si>
    <t>Kramsk (wiejska)</t>
  </si>
  <si>
    <t>Kraszewice (wiejska)</t>
  </si>
  <si>
    <t>Krobia (miejsko-wiejska)</t>
  </si>
  <si>
    <t>Krotoszyn (miejsko-wiejska)</t>
  </si>
  <si>
    <t>Krzemieniewo (wiejska)</t>
  </si>
  <si>
    <t>Krzykosy (wiejska)</t>
  </si>
  <si>
    <t>Krzymów (wiejska)</t>
  </si>
  <si>
    <t>Krzywiń (miejsko-wiejska)</t>
  </si>
  <si>
    <t>Krzyż Wielkopolski (miejsko-wiejska)</t>
  </si>
  <si>
    <t>Książ Wielkopolski (miejsko-wiejska)</t>
  </si>
  <si>
    <t>Kuślin (wiejska)</t>
  </si>
  <si>
    <t>Kwilcz (wiejska)</t>
  </si>
  <si>
    <t>Lądek (wiejska)</t>
  </si>
  <si>
    <t>M. Leszno (miejska)</t>
  </si>
  <si>
    <t>Lipka (wiejska)</t>
  </si>
  <si>
    <t>Lipno (wiejska)</t>
  </si>
  <si>
    <t>Lisków (wiejska)</t>
  </si>
  <si>
    <t>Lubasz (wiejska)</t>
  </si>
  <si>
    <t>Luboń (miejska)</t>
  </si>
  <si>
    <t>Lwówek (miejsko-wiejska)</t>
  </si>
  <si>
    <t>Łęka Opatowska (wiejska)</t>
  </si>
  <si>
    <t>Łobżenica (miejsko-wiejska)</t>
  </si>
  <si>
    <t>Łubowo (wiejska)</t>
  </si>
  <si>
    <t>Malanów (wiejska)</t>
  </si>
  <si>
    <t>Margonin (miejsko-wiejska)</t>
  </si>
  <si>
    <t>Miasteczko Krajeńskie (wiejska)</t>
  </si>
  <si>
    <t>Miedzichowo (wiejska)</t>
  </si>
  <si>
    <t>Miejska Górka (miejsko-wiejska)</t>
  </si>
  <si>
    <t>Mieleszyn (wiejska)</t>
  </si>
  <si>
    <t>Mieścisko (wiejska)</t>
  </si>
  <si>
    <t>Międzychód (miejsko-wiejska)</t>
  </si>
  <si>
    <t>Mikstat (miejsko-wiejska)</t>
  </si>
  <si>
    <t>Miłosław (miejsko-wiejska)</t>
  </si>
  <si>
    <t>Mosina (miejsko-wiejska)</t>
  </si>
  <si>
    <t>Murowana Goślina (miejsko-wiejska)</t>
  </si>
  <si>
    <t>Mycielin (wiejska)</t>
  </si>
  <si>
    <t>Nekla (miejsko-wiejska)</t>
  </si>
  <si>
    <t>Niechanowo (wiejska)</t>
  </si>
  <si>
    <t>Nowe Miasto nad Wartą (wiejska)</t>
  </si>
  <si>
    <t>Nowe Skalmierzyce (miejsko-wiejska)</t>
  </si>
  <si>
    <t>Nowy Tomyśl (miejsko-wiejska)</t>
  </si>
  <si>
    <t>Oborniki (miejsko-wiejska)</t>
  </si>
  <si>
    <t>Obrzycko (miejska)</t>
  </si>
  <si>
    <t>Obrzycko (wiejska)</t>
  </si>
  <si>
    <t>Odolanów (miejsko-wiejska)</t>
  </si>
  <si>
    <t>Okonek (miejsko-wiejska)</t>
  </si>
  <si>
    <t>Olszówka (wiejska)</t>
  </si>
  <si>
    <t>Opalenica (miejsko-wiejska)</t>
  </si>
  <si>
    <t>Opatówek (miejsko-wiejska)</t>
  </si>
  <si>
    <t>Orchowo (wiejska)</t>
  </si>
  <si>
    <t>Osieczna (miejsko-wiejska)</t>
  </si>
  <si>
    <t>Osiek Mały (wiejska)</t>
  </si>
  <si>
    <t>Ostroróg (miejsko-wiejska)</t>
  </si>
  <si>
    <t>Ostrowite (wiejska)</t>
  </si>
  <si>
    <t>Ostrów Wielkopolski (miejska)</t>
  </si>
  <si>
    <t>Ostrów Wielkopolski (wiejska)</t>
  </si>
  <si>
    <t>Ostrzeszów (miejsko-wiejska)</t>
  </si>
  <si>
    <t>Pakosław (wiejska)</t>
  </si>
  <si>
    <t>Perzów (wiejska)</t>
  </si>
  <si>
    <t>Pępowo (wiejska)</t>
  </si>
  <si>
    <t>Piaski (wiejska)</t>
  </si>
  <si>
    <t>Piła (miejska)</t>
  </si>
  <si>
    <t>Pleszew (miejsko-wiejska)</t>
  </si>
  <si>
    <t>Pniewy (miejsko-wiejska)</t>
  </si>
  <si>
    <t>Pobiedziska (miejsko-wiejska)</t>
  </si>
  <si>
    <t>Pogorzela (miejsko-wiejska)</t>
  </si>
  <si>
    <t>Połajewo (wiejska)</t>
  </si>
  <si>
    <t>Poniec (miejsko-wiejska)</t>
  </si>
  <si>
    <t>Powidz (wiejska)</t>
  </si>
  <si>
    <t>M. Poznań (miejska)</t>
  </si>
  <si>
    <t>Przedecz (miejsko-wiejska)</t>
  </si>
  <si>
    <t>Przemęt (wiejska)</t>
  </si>
  <si>
    <t>Przygodzice (wiejska)</t>
  </si>
  <si>
    <t>Przykona (wiejska)</t>
  </si>
  <si>
    <t>Puszczykowo (miejska)</t>
  </si>
  <si>
    <t>Pyzdry (miejsko-wiejska)</t>
  </si>
  <si>
    <t>Rakoniewice (miejsko-wiejska)</t>
  </si>
  <si>
    <t>Raszków (miejsko-wiejska)</t>
  </si>
  <si>
    <t>Rawicz (miejsko-wiejska)</t>
  </si>
  <si>
    <t>Rogoźno (miejsko-wiejska)</t>
  </si>
  <si>
    <t>Rokietnica (wiejska)</t>
  </si>
  <si>
    <t>Rozdrażew (wiejska)</t>
  </si>
  <si>
    <t>Rychtal (wiejska)</t>
  </si>
  <si>
    <t>Rychwał (miejsko-wiejska)</t>
  </si>
  <si>
    <t>Ryczywół (wiejska)</t>
  </si>
  <si>
    <t>Rydzyna (miejsko-wiejska)</t>
  </si>
  <si>
    <t>Rzgów (wiejska)</t>
  </si>
  <si>
    <t>Siedlec (wiejska)</t>
  </si>
  <si>
    <t>Sieraków (miejsko-wiejska)</t>
  </si>
  <si>
    <t>Sieroszewice (wiejska)</t>
  </si>
  <si>
    <t>Skoki (miejsko-wiejska)</t>
  </si>
  <si>
    <t>Skulsk (wiejska)</t>
  </si>
  <si>
    <t>Słupca (miejska)</t>
  </si>
  <si>
    <t>Słupca (wiejska)</t>
  </si>
  <si>
    <t>Sompolno (miejsko-wiejska)</t>
  </si>
  <si>
    <t>Sośnie (wiejska)</t>
  </si>
  <si>
    <t>Stare Miasto (wiejska)</t>
  </si>
  <si>
    <t>Stawiszyn (miejsko-wiejska)</t>
  </si>
  <si>
    <t>Stęszew (miejsko-wiejska)</t>
  </si>
  <si>
    <t>Strzałkowo (wiejska)</t>
  </si>
  <si>
    <t>Suchy Las (wiejska)</t>
  </si>
  <si>
    <t>Sulmierzyce (miejska)</t>
  </si>
  <si>
    <t>Swarzędz (miejsko-wiejska)</t>
  </si>
  <si>
    <t>Szamocin (miejsko-wiejska)</t>
  </si>
  <si>
    <t>Szamotuły (miejsko-wiejska)</t>
  </si>
  <si>
    <t>Szczytniki (wiejska)</t>
  </si>
  <si>
    <t>Szydłowo (wiejska)</t>
  </si>
  <si>
    <t>Ślesin (miejsko-wiejska)</t>
  </si>
  <si>
    <t>Śmigiel (miejsko-wiejska)</t>
  </si>
  <si>
    <t>Śrem (miejsko-wiejska)</t>
  </si>
  <si>
    <t>Środa Wielkopolska (miejsko-wiejska)</t>
  </si>
  <si>
    <t>Święciechowa (wiejska)</t>
  </si>
  <si>
    <t>Tarnowo Podgórne (wiejska)</t>
  </si>
  <si>
    <t>Tarnówka (wiejska)</t>
  </si>
  <si>
    <t>Trzcianka (miejsko-wiejska)</t>
  </si>
  <si>
    <t>Trzcinica (wiejska)</t>
  </si>
  <si>
    <t>Trzemeszno (miejsko-wiejska)</t>
  </si>
  <si>
    <t>Tuliszków (miejsko-wiejska)</t>
  </si>
  <si>
    <t>Turek (miejska)</t>
  </si>
  <si>
    <t>Turek (wiejska)</t>
  </si>
  <si>
    <t>Ujście (miejsko-wiejska)</t>
  </si>
  <si>
    <t>Wapno (wiejska)</t>
  </si>
  <si>
    <t>Wągrowiec (miejska)</t>
  </si>
  <si>
    <t>Wągrowiec (wiejska)</t>
  </si>
  <si>
    <t>Wieleń (miejsko-wiejska)</t>
  </si>
  <si>
    <t>Wielichowo (miejsko-wiejska)</t>
  </si>
  <si>
    <t>Wierzbinek (wiejska)</t>
  </si>
  <si>
    <t>Wijewo (wiejska)</t>
  </si>
  <si>
    <t>Wilczyn (wiejska)</t>
  </si>
  <si>
    <t>Witkowo (miejsko-wiejska)</t>
  </si>
  <si>
    <t>Władysławów (wiejska)</t>
  </si>
  <si>
    <t>Włoszakowice (wiejska)</t>
  </si>
  <si>
    <t>Wolsztyn (miejsko-wiejska)</t>
  </si>
  <si>
    <t>Wronki (miejsko-wiejska)</t>
  </si>
  <si>
    <t>Września (miejsko-wiejska)</t>
  </si>
  <si>
    <t>Wyrzysk (miejsko-wiejska)</t>
  </si>
  <si>
    <t>Wysoka (miejsko-wiejska)</t>
  </si>
  <si>
    <t>Zagórów (miejsko-wiejska)</t>
  </si>
  <si>
    <t>Zakrzewo (wiejska)</t>
  </si>
  <si>
    <t>Zaniemyśl (wiejska)</t>
  </si>
  <si>
    <t>Zbąszyń (miejsko-wiejska)</t>
  </si>
  <si>
    <t>Zduny (miejsko-wiejska)</t>
  </si>
  <si>
    <t>Złotów (miejska)</t>
  </si>
  <si>
    <t>Złotów (wiejska)</t>
  </si>
  <si>
    <t>Żelazków (wiejska)</t>
  </si>
  <si>
    <t>Żerków (miejsko-wiejska</t>
  </si>
  <si>
    <t>gmina miejska</t>
  </si>
  <si>
    <t>gmina miejsko-wiejska</t>
  </si>
  <si>
    <t>gmina wiejska</t>
  </si>
  <si>
    <t>jednoroczne</t>
  </si>
  <si>
    <t>wieloletnie</t>
  </si>
  <si>
    <t>zadanie obejmuje wyłącznie drogi publiczne, które zostały zaliczone do kategorii dróg powiatowych lub gminnych;</t>
  </si>
  <si>
    <t>zadanie obejmuje budowę nowych dróg lub rozbudowę/przebudowę dróg wewnętrznych, które zostaną następnie zaliczone do odpowiedniej kategorii dróg publicznych w trybie określonym przepisami ustawy z dnia 21 marca 1985 r. o drogach publicznych;</t>
  </si>
  <si>
    <t>Jednocześnie oświadcza, że:</t>
  </si>
  <si>
    <t>Pouczenie:</t>
  </si>
  <si>
    <t>projektowane - dotychczas nieistniejące (w całości lub w części)</t>
  </si>
  <si>
    <t>Zadanie nowe/kontynuowane/wieloletnie [N/K/W]</t>
  </si>
  <si>
    <t>Jednostka Samorządu Terytorialnego</t>
  </si>
  <si>
    <t>Nazwa zadania</t>
  </si>
  <si>
    <t>N</t>
  </si>
  <si>
    <t>oświetlenie</t>
  </si>
  <si>
    <t>istniejące (wszystkie elementy)</t>
  </si>
  <si>
    <t>rampy krawężnikowe</t>
  </si>
  <si>
    <t>oznaczenia fakturowe nawierzchni</t>
  </si>
  <si>
    <r>
      <rPr>
        <b/>
        <sz val="12"/>
        <color theme="1"/>
        <rFont val="Calibri"/>
        <family val="2"/>
        <charset val="238"/>
        <scheme val="minor"/>
      </rPr>
      <t>ELEMENTY I RODZAJE ROBÓT</t>
    </r>
    <r>
      <rPr>
        <sz val="12"/>
        <color theme="1"/>
        <rFont val="Calibri"/>
        <family val="2"/>
        <charset val="238"/>
        <scheme val="minor"/>
      </rPr>
      <t xml:space="preserve">  
(zgodnie z pozycjami głównymi tabeli elementów scalonych kosztorysów)</t>
    </r>
  </si>
  <si>
    <r>
      <t xml:space="preserve">Podpisy  i pieczątki osób upoważnionych z ramienia wnioskodawcy </t>
    </r>
    <r>
      <rPr>
        <sz val="13"/>
        <color theme="1"/>
        <rFont val="Calibri"/>
        <family val="2"/>
        <charset val="238"/>
        <scheme val="minor"/>
      </rPr>
      <t>(wraz z podpisem Skarbnika/Gł. Księgowego)</t>
    </r>
  </si>
  <si>
    <t>projektowana - dotychczas nieistniejąca</t>
  </si>
  <si>
    <t>nowy</t>
  </si>
  <si>
    <t>remont</t>
  </si>
  <si>
    <t>nowe</t>
  </si>
  <si>
    <t>istniejąca (przebudowa/remont/brak robót)</t>
  </si>
  <si>
    <t>istniejące (przebudowa/remont/brak robót)</t>
  </si>
  <si>
    <t>budowa</t>
  </si>
  <si>
    <t>Nr ewid.</t>
  </si>
  <si>
    <t>IR-VII.801.19.323.2020</t>
  </si>
  <si>
    <t>Okres realizacji zadania</t>
  </si>
  <si>
    <t>Rodzaj zadania</t>
  </si>
  <si>
    <t>Długość odcinka (w km)</t>
  </si>
  <si>
    <t>Wnioskowana kwota dofinansowania
(w zł)</t>
  </si>
  <si>
    <t>Deklarowana kwota środków własnych (w zł)</t>
  </si>
  <si>
    <t>% dofinansowania</t>
  </si>
  <si>
    <t>Kwota dofinansowania w podziale na lata</t>
  </si>
  <si>
    <t>przebudowa</t>
  </si>
  <si>
    <r>
      <rPr>
        <sz val="13"/>
        <color theme="1"/>
        <rFont val="Calibri"/>
        <family val="2"/>
        <charset val="238"/>
        <scheme val="minor"/>
      </rPr>
      <t xml:space="preserve">znak sprawy </t>
    </r>
    <r>
      <rPr>
        <i/>
        <sz val="13"/>
        <rFont val="Calibri"/>
        <family val="2"/>
        <charset val="238"/>
        <scheme val="minor"/>
      </rPr>
      <t>(wypełnia WUW)</t>
    </r>
  </si>
  <si>
    <r>
      <t xml:space="preserve">CAŁKOWITA WARTOŚĆ INWESTYCJI </t>
    </r>
    <r>
      <rPr>
        <sz val="12"/>
        <color theme="1"/>
        <rFont val="Calibri"/>
        <family val="2"/>
        <charset val="238"/>
        <scheme val="minor"/>
      </rPr>
      <t>(zł)</t>
    </r>
  </si>
  <si>
    <r>
      <rPr>
        <b/>
        <sz val="12"/>
        <color theme="1"/>
        <rFont val="Calibri"/>
        <family val="2"/>
        <charset val="238"/>
        <scheme val="minor"/>
      </rPr>
      <t xml:space="preserve">KWALIFIKOWALNA WARTOŚĆ ZADANIA </t>
    </r>
    <r>
      <rPr>
        <sz val="12"/>
        <color theme="1"/>
        <rFont val="Calibri"/>
        <family val="2"/>
        <charset val="238"/>
        <scheme val="minor"/>
      </rPr>
      <t>(zł)</t>
    </r>
  </si>
  <si>
    <r>
      <t xml:space="preserve">Koszt kwalifikowalny
</t>
    </r>
    <r>
      <rPr>
        <sz val="12"/>
        <color theme="1"/>
        <rFont val="Calibri"/>
        <family val="2"/>
        <charset val="238"/>
        <scheme val="minor"/>
      </rPr>
      <t>(brutto; zł)</t>
    </r>
  </si>
  <si>
    <r>
      <t xml:space="preserve">Koszt niekwalifikowalny
</t>
    </r>
    <r>
      <rPr>
        <sz val="12"/>
        <color theme="1"/>
        <rFont val="Calibri"/>
        <family val="2"/>
        <charset val="238"/>
        <scheme val="minor"/>
      </rPr>
      <t>(brutto; zł)</t>
    </r>
  </si>
  <si>
    <t>II. Koszt zadania</t>
  </si>
  <si>
    <t>III. Harmonogram rzeczowo-finansowy</t>
  </si>
  <si>
    <t>III.1.</t>
  </si>
  <si>
    <t>III.2.</t>
  </si>
  <si>
    <t xml:space="preserve">zgodnie z zapisami § 2 ust. 2 rozporządzenia Ministra Infrastruktury z dnia 16 lutego 2005 r. w sprawie trybu sporządzania informacji oraz gromadzenia i udostępniania danych o sieci dróg publicznych, obiektach mostowych, tunelach oraz promach (Dz. U. z 2005 r. nr 67, poz. 583) sporządzono oraz przekazano do Generalnego Dyrektora Dróg Krajowych i Autostrad informacje dla celów statystycznych o sieci dróg publicznych. Dane o sieci dróg przedstawiono według stanu na dzień 31 grudnia roku poprzedniego. </t>
  </si>
  <si>
    <t>R - remont</t>
  </si>
  <si>
    <t>P - przebudowa</t>
  </si>
  <si>
    <t>B - budowa/rozbudowa</t>
  </si>
  <si>
    <r>
      <rPr>
        <b/>
        <sz val="13"/>
        <color theme="1"/>
        <rFont val="Calibri"/>
        <family val="2"/>
        <charset val="238"/>
        <scheme val="minor"/>
      </rPr>
      <t>IV.1.2. Droga dla pieszych - chodnik</t>
    </r>
    <r>
      <rPr>
        <i/>
        <sz val="14"/>
        <color theme="1"/>
        <rFont val="Calibri"/>
        <family val="2"/>
        <charset val="238"/>
        <scheme val="minor"/>
      </rPr>
      <t xml:space="preserve"> </t>
    </r>
    <r>
      <rPr>
        <i/>
        <sz val="12"/>
        <color theme="4"/>
        <rFont val="Calibri"/>
        <family val="2"/>
        <charset val="238"/>
        <scheme val="minor"/>
      </rPr>
      <t>(szerokość chodnika powinna być nie mniejsza niż 1,80 m; w trudnych warunkach dopuszcza się szerokość chodnika nie mniejszą niż 1,00 m, pod warunkiem zaprojektowania miejsc do wymijania się osób ze szczególnymi potrzebami, o długości nie mniejszej niż 2,00 m i szerokości nie mniejszej niż 1,80 m)</t>
    </r>
  </si>
  <si>
    <t xml:space="preserve"> l.p.</t>
  </si>
  <si>
    <r>
      <t xml:space="preserve">rodzaj robót 
</t>
    </r>
    <r>
      <rPr>
        <sz val="12"/>
        <color theme="1"/>
        <rFont val="Calibri"/>
        <family val="2"/>
        <charset val="238"/>
        <scheme val="minor"/>
      </rPr>
      <t>(budowa / rozbudowa, przebudowa, remont)</t>
    </r>
  </si>
  <si>
    <t>SUMA km:</t>
  </si>
  <si>
    <t>droga nr</t>
  </si>
  <si>
    <t>przekrój</t>
  </si>
  <si>
    <t>inna szerokość jednego pasa ruchu</t>
  </si>
  <si>
    <t xml:space="preserve">*rozporządzenia Ministra Infrastruktury  z dnia 24 czerwca 2022 r. w sprawie przepisów techniczno-budowlanych dotyczących dróg publicznych </t>
  </si>
  <si>
    <r>
      <t>IV.1.1. Jezdnia</t>
    </r>
    <r>
      <rPr>
        <sz val="13"/>
        <color theme="4"/>
        <rFont val="Calibri"/>
        <family val="2"/>
        <charset val="238"/>
        <scheme val="minor"/>
      </rPr>
      <t xml:space="preserve"> </t>
    </r>
    <r>
      <rPr>
        <i/>
        <sz val="11"/>
        <color theme="4"/>
        <rFont val="Calibri"/>
        <family val="2"/>
        <charset val="238"/>
        <scheme val="minor"/>
      </rPr>
      <t>(szerokość pasa ruchu wynikająca z rozporządzenia Ministra Infrastruktury  z dnia 24 czerwca 2022 r. w sprawie przepisów techniczno-budowlanych dotyczących dróg publicznych lub (na podstawie §115 i §116 ww. rozporządzenia) z przepisów techniczno-budowlanych obowiązujących przed dniem wejścia w życie ww. rozporządzenia)</t>
    </r>
  </si>
  <si>
    <r>
      <t xml:space="preserve">długość </t>
    </r>
    <r>
      <rPr>
        <sz val="12"/>
        <color theme="1"/>
        <rFont val="Calibri"/>
        <family val="2"/>
        <charset val="238"/>
        <scheme val="minor"/>
      </rPr>
      <t>(</t>
    </r>
    <r>
      <rPr>
        <b/>
        <sz val="12"/>
        <color theme="1"/>
        <rFont val="Calibri"/>
        <family val="2"/>
        <charset val="238"/>
        <scheme val="minor"/>
      </rPr>
      <t>w km</t>
    </r>
    <r>
      <rPr>
        <sz val="12"/>
        <color theme="1"/>
        <rFont val="Calibri"/>
        <family val="2"/>
        <charset val="238"/>
        <scheme val="minor"/>
      </rPr>
      <t xml:space="preserve"> gdzie 1 m to 0,001 km)</t>
    </r>
  </si>
  <si>
    <t>TAK</t>
  </si>
  <si>
    <t>NIE</t>
  </si>
  <si>
    <t>klasa
drogi</t>
  </si>
  <si>
    <r>
      <t>kilometraż, na którym będą prowadzone roboty budowlane</t>
    </r>
    <r>
      <rPr>
        <sz val="12"/>
        <color theme="1"/>
        <rFont val="Calibri"/>
        <family val="2"/>
        <charset val="238"/>
        <scheme val="minor"/>
      </rPr>
      <t xml:space="preserve">
w formacie od 0+000 do 0+000</t>
    </r>
  </si>
  <si>
    <t>Czy szerokość pasa/kontrapasa dla rowerów odpowiada rozporządzeniu Ministra Infrastruktury z dnia 24 czerwca 2022 r.* lub - na podstawie §115 i §116 ww. rozporządzenia -  przepisom techniczno-budowlanym obowiązującym przed dniem wejścia w życie ww. rozporządzenia</t>
  </si>
  <si>
    <r>
      <t xml:space="preserve">nr drogi 
</t>
    </r>
    <r>
      <rPr>
        <sz val="11"/>
        <color theme="1"/>
        <rFont val="Calibri"/>
        <family val="2"/>
        <charset val="238"/>
        <scheme val="minor"/>
      </rPr>
      <t xml:space="preserve">(odpowiednio wskazać: 
numer drogi / </t>
    </r>
    <r>
      <rPr>
        <i/>
        <sz val="11"/>
        <color theme="1"/>
        <rFont val="Calibri"/>
        <family val="2"/>
        <charset val="238"/>
        <scheme val="minor"/>
      </rPr>
      <t>droga bez numeru</t>
    </r>
    <r>
      <rPr>
        <sz val="11"/>
        <color theme="1"/>
        <rFont val="Calibri"/>
        <family val="2"/>
        <charset val="238"/>
        <scheme val="minor"/>
      </rPr>
      <t xml:space="preserve"> /
</t>
    </r>
    <r>
      <rPr>
        <i/>
        <sz val="11"/>
        <color theme="1"/>
        <rFont val="Calibri"/>
        <family val="2"/>
        <charset val="238"/>
        <scheme val="minor"/>
      </rPr>
      <t>brak statusu drogi publicznej</t>
    </r>
  </si>
  <si>
    <t>Budzyń (miejsko-wiejska)</t>
  </si>
  <si>
    <r>
      <t xml:space="preserve">długość łączna </t>
    </r>
    <r>
      <rPr>
        <sz val="12"/>
        <color theme="1"/>
        <rFont val="Calibri"/>
        <family val="2"/>
        <charset val="238"/>
        <scheme val="minor"/>
      </rPr>
      <t xml:space="preserve">(z obydwu stron, </t>
    </r>
    <r>
      <rPr>
        <b/>
        <sz val="12"/>
        <color theme="1"/>
        <rFont val="Calibri"/>
        <family val="2"/>
        <charset val="238"/>
        <scheme val="minor"/>
      </rPr>
      <t>w km</t>
    </r>
    <r>
      <rPr>
        <sz val="12"/>
        <color theme="1"/>
        <rFont val="Calibri"/>
        <family val="2"/>
        <charset val="238"/>
        <scheme val="minor"/>
      </rPr>
      <t xml:space="preserve"> gdzie 1 m to 0,001 km)</t>
    </r>
  </si>
  <si>
    <t>Zadanie realizowane na terenie wiejskim</t>
  </si>
  <si>
    <t>długość (w km gdzie 1 m to 0,001 km)</t>
  </si>
  <si>
    <r>
      <rPr>
        <b/>
        <sz val="11"/>
        <color theme="1"/>
        <rFont val="Calibri"/>
        <family val="2"/>
        <charset val="238"/>
        <scheme val="minor"/>
      </rPr>
      <t>kolektor kanalizacji deszczowej</t>
    </r>
    <r>
      <rPr>
        <sz val="11"/>
        <color theme="1"/>
        <rFont val="Calibri"/>
        <family val="2"/>
        <charset val="238"/>
        <scheme val="minor"/>
      </rPr>
      <t xml:space="preserve"> 
</t>
    </r>
  </si>
  <si>
    <r>
      <rPr>
        <b/>
        <sz val="11"/>
        <color theme="1"/>
        <rFont val="Calibri"/>
        <family val="2"/>
        <charset val="238"/>
        <scheme val="minor"/>
      </rPr>
      <t>rów/rowy</t>
    </r>
    <r>
      <rPr>
        <sz val="11"/>
        <color theme="1"/>
        <rFont val="Calibri"/>
        <family val="2"/>
        <charset val="238"/>
        <scheme val="minor"/>
      </rPr>
      <t xml:space="preserve"> 
</t>
    </r>
  </si>
  <si>
    <t>liczba</t>
  </si>
  <si>
    <t xml:space="preserve">Inne (wskazać jakie): </t>
  </si>
  <si>
    <t>wniosek został sporządzony zgodnie z najlepszą wiedzą a informacje w nim zawarte pozostają w zgodzie ze stanem wynikającym z posiadanych dokumentów projektowych;</t>
  </si>
  <si>
    <t>W przypadku, gdy w wyniku przeprowadzenia oceny wniosków zadanie zostanie ujęte na zatwierdzonej przez Prezesa Rady Ministrów Liście zadań przyjętych do dofinansowania, a w toku weryfikacji przez służby wojewody zakresu rzeczowego inwestycji,  wskazanego w dokumentach przedłożonych celem zawarcia umowy o dofinansowanie, zostanie ujawnione, że zakres rzeczowy zadania nie spełnia wymagań przepisów prawa lub odbiega od określonego we wniosku aplikacyjnym, tj. nie wszystkie elementy infrastruktury wskazane we wniosku aplikacyjnym będą faktycznie realizowane, wartość dofinansowania w umowie o dofinansowanie zostanie odpowiednio umniejszona albo umowa nie zostanie zawarta. Umowa nie zostanie również zawarta w przypadku nieprzedłożenia wykonalnej/ostatecznej decyzji o pozwoleniu na budowę lub zezwoleniu na realizację inwestycji drogowej.</t>
  </si>
  <si>
    <r>
      <t xml:space="preserve">Kwota
</t>
    </r>
    <r>
      <rPr>
        <sz val="12"/>
        <color theme="1"/>
        <rFont val="Calibri"/>
        <family val="2"/>
        <charset val="238"/>
        <scheme val="minor"/>
      </rPr>
      <t>(zł)</t>
    </r>
  </si>
  <si>
    <t>inna szerokość drogi dla pieszych</t>
  </si>
  <si>
    <t>inna szerokość drogi dla rowerów</t>
  </si>
  <si>
    <t>inna szerokość pasa/kontrapasa</t>
  </si>
  <si>
    <t>Czy szerokość drogi dla pieszych rowerów odpowiada rozporządzeniu Ministra Infrastruktury z dnia 24 czerwca 2022 r.* lub - na podstawie §115 i §116 ww. rozporządzenia -  przepisom techniczno-budowlanym obowiązującym przed dniem wejścia w życie ww. rozporządzenia</t>
  </si>
  <si>
    <t>inna szerokość drogi dla pieszych i rowerów</t>
  </si>
  <si>
    <t xml:space="preserve">*rozporządzenia Ministra Infrastruktury  z dnia 24 czerwca 2022 r. w sprawie przepisów techniczno-budowlanych dotyczących dróg publicznych  </t>
  </si>
  <si>
    <t>zgłoszeniem wraz z zaświadczeniem o braku sprzeciwu</t>
  </si>
  <si>
    <t>pozwoleniem na budowę</t>
  </si>
  <si>
    <t>[rodzaj dokumentu]</t>
  </si>
  <si>
    <t xml:space="preserve">zezwoleniem na realizację inwestycji drogowej </t>
  </si>
  <si>
    <t>Czy szerokość chodnika odpowiada rozporządzeniu Ministra Infrastruktury z dnia 24 czerwca    2022 r.* lub - na podstawie §115 i §116 ww. rozporządzenia -  przepisom techniczno-budowlanym obowiązującym przed dniem wejścia w życie ww. rozporządzenia</t>
  </si>
  <si>
    <t>Czy szerokość drogi dla rowerów odpowiada rozporządzeniu Ministra Infrastruktury z dnia 24 czerwca    2022 r.* lub - na podstawie §115 i §116 ww. rozporządzenia -  przepisom techniczno-budowlanym obowiązującym przed dniem wejścia w życie ww. rozporządzenia</t>
  </si>
  <si>
    <r>
      <t xml:space="preserve">IV. Część techniczna – dane podstawowe, wyłącznie w części podlegającej realizacji w ramach zadania, </t>
    </r>
    <r>
      <rPr>
        <b/>
        <u/>
        <sz val="14"/>
        <color theme="1"/>
        <rFont val="Calibri"/>
        <family val="2"/>
        <charset val="238"/>
        <scheme val="minor"/>
      </rPr>
      <t>na której prowadzone są roboty budowlane</t>
    </r>
    <r>
      <rPr>
        <b/>
        <sz val="14"/>
        <color theme="1"/>
        <rFont val="Calibri"/>
        <family val="2"/>
        <charset val="238"/>
        <scheme val="minor"/>
      </rPr>
      <t xml:space="preserve"> w zakresie pasa drogowego </t>
    </r>
    <r>
      <rPr>
        <i/>
        <sz val="12"/>
        <color theme="4"/>
        <rFont val="Calibri"/>
        <family val="2"/>
        <charset val="238"/>
        <scheme val="minor"/>
      </rPr>
      <t>(należy wskazać tylko te informacje/elementy infrastruktury, które będą realizowane w ramach zadania oraz finalnie znajdą się w pasie drogowym po zakończeniu jego realizacji)</t>
    </r>
  </si>
  <si>
    <t>nowego, nieistniejącego wcześniej elementu drogi</t>
  </si>
  <si>
    <t>Teren wiejski</t>
  </si>
  <si>
    <t>Chodnik</t>
  </si>
  <si>
    <t>Droga pieszo-rowerowa</t>
  </si>
  <si>
    <t>Odwodnienie</t>
  </si>
  <si>
    <t>Kwalifikowalna wartośc zadania</t>
  </si>
  <si>
    <t>Kwota dofinansowania
 (w zł)</t>
  </si>
  <si>
    <t>Kwota środków własnych (w zł)</t>
  </si>
  <si>
    <t>Pas/Kontrapas</t>
  </si>
  <si>
    <t>Kolektor istn.</t>
  </si>
  <si>
    <t>Rowy istn.</t>
  </si>
  <si>
    <t>istniejący</t>
  </si>
  <si>
    <r>
      <t xml:space="preserve">Zadanie obejmuje realizację nowego, nie istniejącego wcześniej, </t>
    </r>
    <r>
      <rPr>
        <b/>
        <sz val="12"/>
        <color theme="1"/>
        <rFont val="Calibri"/>
        <family val="2"/>
        <charset val="238"/>
        <scheme val="minor"/>
      </rPr>
      <t>bezkolizyjnego przejścia dla pieszych</t>
    </r>
    <r>
      <rPr>
        <sz val="12"/>
        <color theme="1"/>
        <rFont val="Calibri"/>
        <family val="2"/>
        <charset val="238"/>
        <scheme val="minor"/>
      </rPr>
      <t xml:space="preserve"> </t>
    </r>
    <r>
      <rPr>
        <b/>
        <sz val="12"/>
        <color theme="1"/>
        <rFont val="Calibri"/>
        <family val="2"/>
        <charset val="238"/>
        <scheme val="minor"/>
      </rPr>
      <t>lub rowerzystów- przejście podziemne (tunel) lub nadziemne (wiadukt)</t>
    </r>
  </si>
  <si>
    <r>
      <t xml:space="preserve">Zadanie obejmuje realizację nowego, nie istniejącego wcześniej,  </t>
    </r>
    <r>
      <rPr>
        <b/>
        <sz val="12"/>
        <color theme="1"/>
        <rFont val="Calibri"/>
        <family val="2"/>
        <charset val="238"/>
        <scheme val="minor"/>
      </rPr>
      <t>przejścia dla pieszych o podwyższonym standardzie</t>
    </r>
    <r>
      <rPr>
        <sz val="12"/>
        <color theme="1"/>
        <rFont val="Calibri"/>
        <family val="2"/>
        <charset val="238"/>
        <scheme val="minor"/>
      </rPr>
      <t xml:space="preserve"> - przejścia, które może wymagać dodatkowego wyposażenia z uwagi na potrzebę zapewnienia bezpieczeństwa szczególnym uczestnikom ruchu drogowego lub w szczególnych warunkach</t>
    </r>
  </si>
  <si>
    <r>
      <t>Zadanie obejmuje realizację nowego, nie istniejącego wcześniej,</t>
    </r>
    <r>
      <rPr>
        <b/>
        <sz val="12"/>
        <color theme="1"/>
        <rFont val="Calibri"/>
        <family val="2"/>
        <charset val="238"/>
        <scheme val="minor"/>
      </rPr>
      <t xml:space="preserve"> rozwiązania alternatywnego - np. sugerowanego przejścia dla pieszych</t>
    </r>
  </si>
  <si>
    <r>
      <rPr>
        <b/>
        <sz val="13"/>
        <color theme="1"/>
        <rFont val="Calibri"/>
        <family val="2"/>
        <charset val="238"/>
        <scheme val="minor"/>
      </rPr>
      <t>IV.1.3. Droga dla pieszych i rowerów</t>
    </r>
    <r>
      <rPr>
        <b/>
        <sz val="14"/>
        <color theme="1"/>
        <rFont val="Calibri"/>
        <family val="2"/>
        <charset val="238"/>
        <scheme val="minor"/>
      </rPr>
      <t xml:space="preserve"> </t>
    </r>
    <r>
      <rPr>
        <i/>
        <sz val="12"/>
        <color theme="4"/>
        <rFont val="Calibri"/>
        <family val="2"/>
        <charset val="238"/>
        <scheme val="minor"/>
      </rPr>
      <t>(szerokość drogi dla pieszych i rowerów powinna być nie mniejsza niż 3,00 m. 
W przypadkach określonych w Rozporządzeniu dopuszcza się mniejsze szerokości dróg dla pieszych i rowerów)</t>
    </r>
  </si>
  <si>
    <r>
      <rPr>
        <b/>
        <sz val="13"/>
        <rFont val="Calibri"/>
        <family val="2"/>
        <charset val="238"/>
        <scheme val="minor"/>
      </rPr>
      <t>VII. Rozwiązania BRD</t>
    </r>
    <r>
      <rPr>
        <b/>
        <sz val="14"/>
        <color theme="5"/>
        <rFont val="Calibri"/>
        <family val="2"/>
        <charset val="238"/>
        <scheme val="minor"/>
      </rPr>
      <t xml:space="preserve"> </t>
    </r>
    <r>
      <rPr>
        <i/>
        <sz val="12"/>
        <color theme="4"/>
        <rFont val="Calibri"/>
        <family val="2"/>
        <charset val="238"/>
        <scheme val="minor"/>
      </rPr>
      <t>(nowe, projektowane w ramach zadania, które będą istniały po zakończeniu jego realizacji)</t>
    </r>
  </si>
  <si>
    <r>
      <rPr>
        <b/>
        <sz val="13"/>
        <color theme="1"/>
        <rFont val="Calibri"/>
        <family val="2"/>
        <charset val="238"/>
        <scheme val="minor"/>
      </rPr>
      <t>VIII. Cel zadania -</t>
    </r>
    <r>
      <rPr>
        <b/>
        <sz val="13"/>
        <color rgb="FFFF0000"/>
        <rFont val="Calibri"/>
        <family val="2"/>
        <charset val="238"/>
        <scheme val="minor"/>
      </rPr>
      <t xml:space="preserve"> stanowi uzupełnienie danych określonych w pkt I-VII wniosku, które są rozstrzygające dla jego oceny</t>
    </r>
    <r>
      <rPr>
        <b/>
        <sz val="18"/>
        <color theme="1"/>
        <rFont val="Calibri"/>
        <family val="2"/>
        <charset val="238"/>
        <scheme val="minor"/>
      </rPr>
      <t xml:space="preserve">
</t>
    </r>
    <r>
      <rPr>
        <i/>
        <sz val="12"/>
        <color theme="4"/>
        <rFont val="Calibri"/>
        <family val="2"/>
        <charset val="238"/>
        <scheme val="minor"/>
      </rPr>
      <t xml:space="preserve">(w szczególności: połączenie z drogami wyższego rzędu, mosty i wiadukty, ograniczanie peryferyjności, zwiększenie dostępności komunikacyjnej istniejących lub planowanych terenów inwestycyjnych, wpływ na realizację programów rządowych, zwiększanie dostępności komunikacyjnej istniejących obiektów użyteczności publicznej oraz wpływ na funkcjonowanie komunikacji publicznej). </t>
    </r>
  </si>
  <si>
    <t xml:space="preserve">IX. </t>
  </si>
  <si>
    <t>X.</t>
  </si>
  <si>
    <t>XI. Oświadczenia wnioskodawcy:</t>
  </si>
  <si>
    <t>Jezdnia</t>
  </si>
  <si>
    <t>istniejące</t>
  </si>
  <si>
    <t>nowa</t>
  </si>
  <si>
    <t>istniejąca</t>
  </si>
  <si>
    <t>rów remont</t>
  </si>
  <si>
    <t>chodzieskiego</t>
  </si>
  <si>
    <t>gnieźnieńskiego</t>
  </si>
  <si>
    <t>gostyńskiego</t>
  </si>
  <si>
    <t>grodziskiego</t>
  </si>
  <si>
    <t>jarocińskiego</t>
  </si>
  <si>
    <t>kaliskiego</t>
  </si>
  <si>
    <t>kępińskiego</t>
  </si>
  <si>
    <t>kolskiego</t>
  </si>
  <si>
    <t>konińskiego</t>
  </si>
  <si>
    <t>kościańskiego</t>
  </si>
  <si>
    <t>krotoszyńskiego</t>
  </si>
  <si>
    <t>leszczyńskiego</t>
  </si>
  <si>
    <t>nowotomyskiego</t>
  </si>
  <si>
    <t>ostrowskiego</t>
  </si>
  <si>
    <t>ostrzeszowskiego</t>
  </si>
  <si>
    <t>pilskiego</t>
  </si>
  <si>
    <t>pleszewskiego</t>
  </si>
  <si>
    <t>poznańskiego</t>
  </si>
  <si>
    <t>szamotulskiego</t>
  </si>
  <si>
    <t>śremskiego</t>
  </si>
  <si>
    <t>wolsztyńskiego</t>
  </si>
  <si>
    <t>wrzesińskiego</t>
  </si>
  <si>
    <t>złotowskiego</t>
  </si>
  <si>
    <t>czarnkowsko-trzcianeckiego</t>
  </si>
  <si>
    <t>obornickiego</t>
  </si>
  <si>
    <t>rawickiego</t>
  </si>
  <si>
    <t>słupeckiego</t>
  </si>
  <si>
    <t>tureckiego</t>
  </si>
  <si>
    <t>wągrowieckiego</t>
  </si>
  <si>
    <t>średzkiego</t>
  </si>
  <si>
    <t>Prezydenta M. Kalisz</t>
  </si>
  <si>
    <t>Prezydenta M. Konin</t>
  </si>
  <si>
    <t>Prezydenta M. Leszno</t>
  </si>
  <si>
    <t>[organ AA-B]</t>
  </si>
  <si>
    <t>odstępstwo</t>
  </si>
  <si>
    <t>ciągłość (dł. drogi - suma dł. elementów &gt; 0)</t>
  </si>
  <si>
    <r>
      <t xml:space="preserve">długość odcinka drogi, na którym będą prowadzone roboty budowlane </t>
    </r>
    <r>
      <rPr>
        <sz val="12"/>
        <color theme="1"/>
        <rFont val="Calibri"/>
        <family val="2"/>
        <charset val="238"/>
        <scheme val="minor"/>
      </rPr>
      <t>w ramach zadania (w km gdzie 1 m to 0,001 km)</t>
    </r>
    <r>
      <rPr>
        <b/>
        <sz val="12"/>
        <color theme="1"/>
        <rFont val="Calibri"/>
        <family val="2"/>
        <charset val="238"/>
        <scheme val="minor"/>
      </rPr>
      <t xml:space="preserve">
</t>
    </r>
  </si>
  <si>
    <t>Czy szerokość pasa ruchu odpowiada rozporządzeniu Ministra Infrastruktury z dnia 24 czerwca    2022 r.* lub - na podstawie §115 i §116 ww. rozporządzenia -  przepisom techniczno-budowlanym obowiązującym przed dniem wejścia w życie ww. rozporządzenia</t>
  </si>
  <si>
    <r>
      <t xml:space="preserve">zadanie stanowi budowa, przebudowa lub remont drogi (dróg) powiatowej albo drogi (dróg) gminnej (inwestycja – zadanie), która stanowi </t>
    </r>
    <r>
      <rPr>
        <b/>
        <sz val="13"/>
        <color theme="1"/>
        <rFont val="Calibri"/>
        <family val="2"/>
        <charset val="238"/>
        <scheme val="minor"/>
      </rPr>
      <t>połączone ze sobą odcinki dróg/drogi (nieprzerwany ciąg drogowy),</t>
    </r>
    <r>
      <rPr>
        <sz val="13"/>
        <color theme="1"/>
        <rFont val="Calibri"/>
        <family val="2"/>
        <charset val="238"/>
        <scheme val="minor"/>
      </rPr>
      <t xml:space="preserve"> na których w ramach zadania wykonywane będą roboty budowlane w rozumieniu ustawy Prawo budowlane (budowa/rozbudowa lub przebudowa lub remont);</t>
    </r>
  </si>
  <si>
    <r>
      <t xml:space="preserve">przed podpisaniem umowy o dofinansowanie zadania </t>
    </r>
    <r>
      <rPr>
        <b/>
        <sz val="13"/>
        <color theme="1"/>
        <rFont val="Calibri"/>
        <family val="2"/>
        <charset val="238"/>
        <scheme val="minor"/>
      </rPr>
      <t xml:space="preserve">zabezpieczy środki finansowe </t>
    </r>
    <r>
      <rPr>
        <sz val="13"/>
        <color theme="1"/>
        <rFont val="Calibri"/>
        <family val="2"/>
        <charset val="238"/>
        <scheme val="minor"/>
      </rPr>
      <t>niezbędna na zapewnienie wkładu własnego w jego realizację;</t>
    </r>
  </si>
  <si>
    <r>
      <rPr>
        <b/>
        <sz val="13"/>
        <color theme="1"/>
        <rFont val="Calibri"/>
        <family val="2"/>
        <charset val="238"/>
        <scheme val="minor"/>
      </rPr>
      <t>zostały dopełnione wszystkie wymogi prawne</t>
    </r>
    <r>
      <rPr>
        <sz val="13"/>
        <color theme="1"/>
        <rFont val="Calibri"/>
        <family val="2"/>
        <charset val="238"/>
        <scheme val="minor"/>
      </rPr>
      <t>, związane z planowaną realizacją inwestycji, wymagane przepisami w szczególności o ochronie środowiska, pozwoleniach, uzgodnieniach, opiniach i ocenach związane z planowaną do realizacji inwestycją;</t>
    </r>
  </si>
  <si>
    <t>Gmina</t>
  </si>
  <si>
    <t>Zadanie</t>
  </si>
  <si>
    <t>przebudowa istniejącego elementu drogi</t>
  </si>
  <si>
    <t>kol remont</t>
  </si>
  <si>
    <t>kol nowe</t>
  </si>
  <si>
    <t>rów nowe</t>
  </si>
  <si>
    <t>Zadanie (jedno- / wieloletnie)</t>
  </si>
  <si>
    <r>
      <t xml:space="preserve">zakres rzeczowy i techniczny zadania </t>
    </r>
    <r>
      <rPr>
        <b/>
        <sz val="13"/>
        <color theme="1"/>
        <rFont val="Calibri"/>
        <family val="2"/>
        <charset val="238"/>
        <scheme val="minor"/>
      </rPr>
      <t>spełnia/będzie spełniał wymagania rozporządzenia</t>
    </r>
    <r>
      <rPr>
        <sz val="13"/>
        <color theme="1"/>
        <rFont val="Calibri"/>
        <family val="2"/>
        <charset val="238"/>
        <scheme val="minor"/>
      </rPr>
      <t xml:space="preserve"> Ministra Infrastruktury z dnia 24 czerwca 2022 r. lub - na podstawie §115 i §116 ww. rozporządzenia -  wymagania przepisów techniczno-budowlanch obowiązujących przed dniem wejścia w życie ww. rozporządzenia oraz rozporządzenia Ministra Infrastruktury z dnia 3 lipca 2003 r. w sprawie szczegółowych warunków technicznych dla znaków i sygnałów drogowych oraz urządzeń bezpieczeństwa ruchu drogowego i warunków ich umieszczania na drogach;</t>
    </r>
  </si>
  <si>
    <t>Komunikacja publiczna</t>
  </si>
  <si>
    <t>nowe przystanki</t>
  </si>
  <si>
    <t>linia autobusowa</t>
  </si>
  <si>
    <r>
      <t xml:space="preserve">Budowa nowej drogi </t>
    </r>
    <r>
      <rPr>
        <sz val="12"/>
        <color theme="4"/>
        <rFont val="Calibri"/>
        <family val="2"/>
        <charset val="238"/>
        <scheme val="minor"/>
      </rPr>
      <t>(w nieistniejącym przebiegu; wymagane pozwolenie na budowę / ZRID)</t>
    </r>
  </si>
  <si>
    <r>
      <t xml:space="preserve">Budowa drogi w przebiegu drogi gruntowej </t>
    </r>
    <r>
      <rPr>
        <sz val="12"/>
        <color theme="4"/>
        <rFont val="Calibri"/>
        <family val="2"/>
        <charset val="238"/>
        <scheme val="minor"/>
      </rPr>
      <t>(wymagane pozwolenie na budowę / ZRID)</t>
    </r>
  </si>
  <si>
    <r>
      <t>Rodzaj robót budowlanych</t>
    </r>
    <r>
      <rPr>
        <sz val="12"/>
        <color rgb="FFFF0000"/>
        <rFont val="Calibri"/>
        <family val="2"/>
        <charset val="238"/>
        <scheme val="minor"/>
      </rPr>
      <t xml:space="preserve"> </t>
    </r>
    <r>
      <rPr>
        <sz val="12"/>
        <color theme="4"/>
        <rFont val="Calibri"/>
        <family val="2"/>
        <charset val="238"/>
        <scheme val="minor"/>
      </rPr>
      <t>(przeważający długością w ramach zadania)</t>
    </r>
  </si>
  <si>
    <r>
      <t xml:space="preserve">W załączeniu </t>
    </r>
    <r>
      <rPr>
        <b/>
        <sz val="13"/>
        <color theme="1"/>
        <rFont val="Calibri"/>
        <family val="2"/>
        <charset val="238"/>
        <scheme val="minor"/>
      </rPr>
      <t>przedkładam rysunek (mapę) poglądowy</t>
    </r>
    <r>
      <rPr>
        <sz val="13"/>
        <color theme="1"/>
        <rFont val="Calibri"/>
        <family val="2"/>
        <charset val="238"/>
        <scheme val="minor"/>
      </rPr>
      <t>, umożliwiający zlokalizowanie przedmiotu inwestycji w terenie, w szczególności względem innych dróg wraz z zaznaczonymi elementami (np. obiektami, terenami) mającymi wpływ na ocenę merytoryczną wniosku, sporządzoną w skali oraz w sposób umożliwiający ich jednoznaczną identyfikację i właściwą ocenę.</t>
    </r>
  </si>
  <si>
    <r>
      <t xml:space="preserve">Zadanie obejmuje realizację nowego, nie istniejącego wcześniej, </t>
    </r>
    <r>
      <rPr>
        <b/>
        <sz val="12"/>
        <color theme="1"/>
        <rFont val="Calibri"/>
        <family val="2"/>
        <charset val="238"/>
        <scheme val="minor"/>
      </rPr>
      <t>zwykłego przejścia dla pieszych</t>
    </r>
  </si>
  <si>
    <r>
      <t>Zadanie obejmuje realizację nowego, nie istniejącego wcześniej p</t>
    </r>
    <r>
      <rPr>
        <b/>
        <sz val="12"/>
        <color theme="1"/>
        <rFont val="Calibri"/>
        <family val="2"/>
        <charset val="238"/>
        <scheme val="minor"/>
      </rPr>
      <t xml:space="preserve">rzejście dla pieszych z azylem lub przejście dla pieszych przesunięte z wyspą azylu, lub przejście dla pieszych wyniesione, z wysuniętymi platformami lub przejście dla pieszych z niewysuniętymi platformami lub przejście dla pieszych z zawężeniem jezdni </t>
    </r>
  </si>
  <si>
    <r>
      <t xml:space="preserve">Zadanie obejmuje realizację nowego, nie istniejącego wcześniej, </t>
    </r>
    <r>
      <rPr>
        <b/>
        <sz val="12"/>
        <color theme="1"/>
        <rFont val="Calibri"/>
        <family val="2"/>
        <charset val="238"/>
        <scheme val="minor"/>
      </rPr>
      <t>przejazdu dla rowerów</t>
    </r>
  </si>
  <si>
    <r>
      <t xml:space="preserve">Zadanie obejmuje realizację nowych, nie istniejących wcześniej, </t>
    </r>
    <r>
      <rPr>
        <b/>
        <sz val="12"/>
        <color theme="1"/>
        <rFont val="Calibri"/>
        <family val="2"/>
        <charset val="238"/>
        <scheme val="minor"/>
      </rPr>
      <t>innych rozwiązań poprawiających stan bezpieczeństwa ruchu drogowego niechronionych uczestników ruchu w zakresie infrastruktury dla pieszych</t>
    </r>
    <r>
      <rPr>
        <sz val="12"/>
        <color theme="1"/>
        <rFont val="Calibri"/>
        <family val="2"/>
        <charset val="238"/>
        <scheme val="minor"/>
      </rPr>
      <t xml:space="preserve"> </t>
    </r>
    <r>
      <rPr>
        <b/>
        <sz val="12"/>
        <color theme="1"/>
        <rFont val="Calibri"/>
        <family val="2"/>
        <charset val="238"/>
        <scheme val="minor"/>
      </rPr>
      <t>lub rowerzystów</t>
    </r>
    <r>
      <rPr>
        <sz val="12"/>
        <color theme="1"/>
        <rFont val="Calibri"/>
        <family val="2"/>
        <charset val="238"/>
        <scheme val="minor"/>
      </rPr>
      <t xml:space="preserve"> – np. wyniesione skrzyżowanie, sygnalizacja świetlna na skrzyżowaniu, przejściu dla pieszych lub na przejeździe dla rowerzystów, progi, wysepki wjazdowe, odgięcia toru jazdy, pomiar prędkości powiązany z sygnalizacją świetlną) </t>
    </r>
  </si>
  <si>
    <t>liczba (szt.)</t>
  </si>
  <si>
    <r>
      <t xml:space="preserve">w przypadku realizacji w ramach zadania elementów drogi związanej z ochroną niechronionych użytkowników ruchu zastosowanie zostaną </t>
    </r>
    <r>
      <rPr>
        <b/>
        <sz val="13"/>
        <rFont val="Calibri"/>
        <family val="2"/>
        <charset val="238"/>
        <scheme val="minor"/>
      </rPr>
      <t xml:space="preserve">wytyczne Ministra Infrastruktury </t>
    </r>
    <r>
      <rPr>
        <sz val="13"/>
        <rFont val="Calibri"/>
        <family val="2"/>
        <charset val="238"/>
        <scheme val="minor"/>
      </rPr>
      <t>w zakresie projektowania infrastruktury drogowej, w tym w szczególności przejścia dla pieszych realizowane w ramach zadania wyposażone są (będą) w dojście w postaci drogi dla pieszych lub drogi dla pieszych i rowerów i strefę oczekiwania oraz w oświetlenie, rampy krawężnikowe i system fakturowych oznaczeń nawierzchni;</t>
    </r>
  </si>
  <si>
    <t>Zadanie obejmuje roboty budowlane w zakresie mostu / wiaduktu</t>
  </si>
  <si>
    <r>
      <t xml:space="preserve">Przewidywany termin dokonywania wypłat na rzecz wykonawcy zadania </t>
    </r>
    <r>
      <rPr>
        <sz val="12"/>
        <color theme="4"/>
        <rFont val="Calibri"/>
        <family val="2"/>
        <charset val="238"/>
        <scheme val="minor"/>
      </rPr>
      <t>(należy uwzględnić kwalifikowalny koszt zadania, zgodnie z punktem II. Kol. 2.)</t>
    </r>
  </si>
  <si>
    <r>
      <t>TERMIN REALIZACJI
(w miesiącach w formacie mm.rrrr)</t>
    </r>
    <r>
      <rPr>
        <sz val="11"/>
        <color theme="1"/>
        <rFont val="Calibri"/>
        <family val="2"/>
        <charset val="238"/>
        <scheme val="minor"/>
      </rPr>
      <t xml:space="preserve">
</t>
    </r>
    <r>
      <rPr>
        <b/>
        <sz val="11"/>
        <color theme="1"/>
        <rFont val="Calibri"/>
        <family val="2"/>
        <charset val="238"/>
        <scheme val="minor"/>
      </rPr>
      <t xml:space="preserve">(zadanie jednoroczne jest realizowane w okresie nieprzekraczającym 12 miesięcy; </t>
    </r>
    <r>
      <rPr>
        <sz val="11"/>
        <color theme="4"/>
        <rFont val="Calibri"/>
        <family val="2"/>
        <charset val="238"/>
        <scheme val="minor"/>
      </rPr>
      <t>Uwaga: zadanie wskazane do realizacji np. w okresie od maja do maja przekracza okres 12 miesięcy</t>
    </r>
    <r>
      <rPr>
        <b/>
        <sz val="11"/>
        <color theme="1"/>
        <rFont val="Calibri"/>
        <family val="2"/>
        <charset val="238"/>
        <scheme val="minor"/>
      </rPr>
      <t>)</t>
    </r>
  </si>
  <si>
    <r>
      <rPr>
        <b/>
        <sz val="12"/>
        <color theme="1"/>
        <rFont val="Calibri"/>
        <family val="2"/>
        <charset val="238"/>
        <scheme val="minor"/>
      </rPr>
      <t>IV.1. Droga</t>
    </r>
    <r>
      <rPr>
        <sz val="12"/>
        <color theme="1"/>
        <rFont val="Calibri"/>
        <family val="2"/>
        <charset val="238"/>
        <scheme val="minor"/>
      </rPr>
      <t xml:space="preserve"> </t>
    </r>
    <r>
      <rPr>
        <b/>
        <sz val="12"/>
        <color theme="1"/>
        <rFont val="Calibri"/>
        <family val="2"/>
        <charset val="238"/>
        <scheme val="minor"/>
      </rPr>
      <t xml:space="preserve">- </t>
    </r>
    <r>
      <rPr>
        <b/>
        <sz val="12"/>
        <color rgb="FFFF0000"/>
        <rFont val="Calibri"/>
        <family val="2"/>
        <charset val="238"/>
        <scheme val="minor"/>
      </rPr>
      <t>obligatoryjnie</t>
    </r>
    <r>
      <rPr>
        <sz val="12"/>
        <color theme="4"/>
        <rFont val="Calibri"/>
        <family val="2"/>
        <charset val="238"/>
        <scheme val="minor"/>
      </rPr>
      <t xml:space="preserve"> </t>
    </r>
    <r>
      <rPr>
        <i/>
        <sz val="12"/>
        <color theme="4"/>
        <rFont val="Calibri"/>
        <family val="2"/>
        <charset val="238"/>
        <scheme val="minor"/>
      </rPr>
      <t xml:space="preserve">należy określić nr drogi lub dróg, wraz z odpowiednim kilometrażem oraz długością - </t>
    </r>
    <r>
      <rPr>
        <i/>
        <u/>
        <sz val="12"/>
        <color theme="4"/>
        <rFont val="Calibri"/>
        <family val="2"/>
        <charset val="238"/>
        <scheme val="minor"/>
      </rPr>
      <t>stanowiących połączone ze sobą odcinki drogi/dróg (nieprzerwany ciąg drogowy)</t>
    </r>
    <r>
      <rPr>
        <i/>
        <sz val="12"/>
        <color theme="4"/>
        <rFont val="Calibri"/>
        <family val="2"/>
        <charset val="238"/>
        <scheme val="minor"/>
      </rPr>
      <t xml:space="preserve"> - na których w ramach zadania wykonywane będą roboty budowlane; w kolejnych, wybranych punktach należy wskazać przedmiot robót budowlanych planowanych do realizacji na danej drodze (odcinkach drogi). UWAGA: ż</t>
    </r>
    <r>
      <rPr>
        <sz val="12"/>
        <color theme="4"/>
        <rFont val="Calibri"/>
        <family val="2"/>
        <charset val="238"/>
        <scheme val="minor"/>
      </rPr>
      <t>aden z elementów zadania wskazany w kolejnych punktach nie może wykraczać poza kilometraż wskazany w niniejszym punkcie.</t>
    </r>
  </si>
  <si>
    <r>
      <t xml:space="preserve">zadanie zostanie wykonane zgodnie z określonym niżej dokumentem / dokumentami </t>
    </r>
    <r>
      <rPr>
        <i/>
        <sz val="12"/>
        <color theme="4"/>
        <rFont val="Calibri"/>
        <family val="2"/>
        <charset val="238"/>
        <scheme val="minor"/>
      </rPr>
      <t>(należy wskazać rodzaj dokumentu/ów, organ wydający, datę wydania dokumentu/ów, nr/znak dokumentu/ów np. pozwolenie na budowę Starosty Poznańskiego z dnia 18 czerwca 2023 r. znak AB.III-7820.3.2023.1; UWAGA: w przypadku realizacji zadania w oparciu o zgłoszenie robót, należy wskazać dane zarówno zgłoszenia robót, jak i zaświadczenia o bralu podstaw do wniesienia sprzeciwu)</t>
    </r>
    <r>
      <rPr>
        <sz val="13"/>
        <color theme="1"/>
        <rFont val="Calibri"/>
        <family val="2"/>
        <charset val="238"/>
        <scheme val="minor"/>
      </rPr>
      <t>:</t>
    </r>
  </si>
  <si>
    <r>
      <t xml:space="preserve">posiada </t>
    </r>
    <r>
      <rPr>
        <b/>
        <sz val="13"/>
        <color theme="1"/>
        <rFont val="Calibri"/>
        <family val="2"/>
        <charset val="238"/>
        <scheme val="minor"/>
      </rPr>
      <t>kompletną dokumentację techniczną, projektową oraz projekt docelowej organizacji ruchu</t>
    </r>
    <r>
      <rPr>
        <sz val="13"/>
        <color theme="1"/>
        <rFont val="Calibri"/>
        <family val="2"/>
        <charset val="238"/>
        <scheme val="minor"/>
      </rPr>
      <t xml:space="preserve"> związane z planowaną do realizacji inwestycją;</t>
    </r>
  </si>
  <si>
    <r>
      <t>VI. Na drodze objętej wnioskiem odbywa się transport drogowy / transport "szkolny"</t>
    </r>
    <r>
      <rPr>
        <sz val="13"/>
        <color theme="1"/>
        <rFont val="Calibri"/>
        <family val="2"/>
        <charset val="238"/>
        <scheme val="minor"/>
      </rPr>
      <t xml:space="preserve"> </t>
    </r>
    <r>
      <rPr>
        <sz val="13"/>
        <color theme="4"/>
        <rFont val="Calibri"/>
        <family val="2"/>
        <charset val="238"/>
        <scheme val="minor"/>
      </rPr>
      <t xml:space="preserve">(funkcjonuje linia autobusowa lub w wyniku realizacji zadania będzie funkcjonować nowa linia autobusowa lub na drodze objętej wnioskiem odbywa się transport szkolny) </t>
    </r>
  </si>
  <si>
    <t xml:space="preserve">WIELKOPOLSKI URZĄD WOJEWÓDZKI - RZĄDOWY FUNDUSZ ROZWOJU DRÓG (gmina) 2025 R.                         </t>
  </si>
  <si>
    <r>
      <t xml:space="preserve">Planowane do realizacji zadanie znajduje się w:
1) obszarze objętym szczególnymi zasadami gospodarowania nieruchomościami, planowania i zagospodarowania przestrzennego oraz realizacji inwestycji, określonym w przepisach wydanych na podstawie art. 28 ust. 1 ustawy z dnia 10 maja 2018 r. o Centralnym </t>
    </r>
    <r>
      <rPr>
        <i/>
        <sz val="13"/>
        <color theme="1"/>
        <rFont val="Calibri"/>
        <family val="2"/>
        <charset val="238"/>
        <scheme val="minor"/>
      </rPr>
      <t>Porcie</t>
    </r>
    <r>
      <rPr>
        <sz val="13"/>
        <color theme="1"/>
        <rFont val="Calibri"/>
        <family val="2"/>
        <charset val="238"/>
        <scheme val="minor"/>
      </rPr>
      <t xml:space="preserve"> Komunikacyjnym (Dz. U. z 2021 r. poz. 1354 oraz z 2022 r. poz. 807, 1079, 1390 i 1846),
2) obszarze objętym strategią rozwoju, o której mowa w dziale IVb ustawy z dnia 10 maja 2018 r. o Centralnym Porcie Komunikacyjnym</t>
    </r>
  </si>
  <si>
    <t xml:space="preserve">Wnioskodawca oświadcza, że: </t>
  </si>
  <si>
    <t>Ogółem wartość projektu  (kwalifikowalna; w zł)</t>
  </si>
  <si>
    <t>Droga rowerowa</t>
  </si>
  <si>
    <t>Oświetlenie</t>
  </si>
  <si>
    <t>BRD</t>
  </si>
  <si>
    <t>bezkolizyjne</t>
  </si>
  <si>
    <t>zwykłe</t>
  </si>
  <si>
    <t>podw. standard</t>
  </si>
  <si>
    <t>rozbudowane</t>
  </si>
  <si>
    <t>dla rowerów</t>
  </si>
  <si>
    <t>alternatywne</t>
  </si>
  <si>
    <t>inne</t>
  </si>
  <si>
    <r>
      <rPr>
        <b/>
        <sz val="13"/>
        <color theme="1"/>
        <rFont val="Calibri"/>
        <family val="2"/>
        <charset val="238"/>
        <scheme val="minor"/>
      </rPr>
      <t>V. Nowe przystanki autobusowe</t>
    </r>
    <r>
      <rPr>
        <b/>
        <sz val="14"/>
        <color theme="1"/>
        <rFont val="Calibri"/>
        <family val="2"/>
        <charset val="238"/>
        <scheme val="minor"/>
      </rPr>
      <t xml:space="preserve"> </t>
    </r>
    <r>
      <rPr>
        <i/>
        <sz val="12"/>
        <color theme="4"/>
        <rFont val="Calibri"/>
        <family val="2"/>
        <charset val="238"/>
        <scheme val="minor"/>
      </rPr>
      <t>(znajdujące się w pasie drogowym miejsca zatrzymań komunikacji publicznej - docelowe, które powstają w związku z realizacją zadania, nieistniejące wcześniej)</t>
    </r>
  </si>
  <si>
    <r>
      <rPr>
        <b/>
        <sz val="12"/>
        <color theme="1"/>
        <rFont val="Calibri"/>
        <family val="2"/>
        <charset val="238"/>
        <scheme val="minor"/>
      </rPr>
      <t xml:space="preserve">Wojewoda Wielkopolski
Wydział Infrastruktury
</t>
    </r>
    <r>
      <rPr>
        <sz val="12"/>
        <color theme="1"/>
        <rFont val="Calibri"/>
        <family val="2"/>
        <charset val="238"/>
        <scheme val="minor"/>
      </rPr>
      <t>al. Niepodległości 16/18, 61-713 Poznań
rfrd@poznan.uw.gov.pl</t>
    </r>
  </si>
  <si>
    <r>
      <t>Wnioskodawca wypełnia wyłącznie pola oznaczone kolorem zielonym (pola tekstowe) oraz kolorem niebieskim (listy rozwijane). We wniosku należy wskazać wszystkie informacje identyfikujące wnioskodawcę oraz opisujące zakres rzeczowy i finansowy zadania. W odpowiednich polach wniosku należy umieszczać informacje w formatach opisanych w nagłówkach. W przypadku wykazania w ramach inwestycji kilku odcinków drogi, należy konsekwentnie wykazywać te odcinki  w tej samej kolejności we wszystkich kolejnych komórkach. Integralną częścią wniosku jest załącznik graficzny (rysunek poglądowy por. pkt X.), na którym wnioskodawca jednoznacznie wskaże wszystkie obiekty, tereny i powiązania, mające wpływ na ocenę wniosku przez Komisję.</t>
    </r>
    <r>
      <rPr>
        <b/>
        <sz val="12"/>
        <color rgb="FFFF0000"/>
        <rFont val="Calibri"/>
        <family val="2"/>
        <charset val="238"/>
        <scheme val="minor"/>
      </rPr>
      <t xml:space="preserve"> UWAGA: Wzór wniosku nie może być modyfikowany przez wnioskodawcę - każda nieuprawniona modyfikacja stanowi podstawę do odrzucenia wniosku z przyczyn formalnych.</t>
    </r>
  </si>
  <si>
    <r>
      <t xml:space="preserve">Na podstawie </t>
    </r>
    <r>
      <rPr>
        <sz val="14"/>
        <rFont val="Calibri"/>
        <family val="2"/>
        <charset val="238"/>
        <scheme val="minor"/>
      </rPr>
      <t>art. 23 ust. 1</t>
    </r>
    <r>
      <rPr>
        <sz val="14"/>
        <color theme="1"/>
        <rFont val="Calibri"/>
        <family val="2"/>
        <charset val="238"/>
        <scheme val="minor"/>
      </rPr>
      <t xml:space="preserve"> ustawy z dnia 2018 r. o Rządowym Funduszu Rozwoju Dróg wnoszę o udzielenie dofinansowania zadania  </t>
    </r>
  </si>
  <si>
    <r>
      <t xml:space="preserve">I. Na drodze gminnej, pod nazwą </t>
    </r>
    <r>
      <rPr>
        <sz val="15"/>
        <color theme="4"/>
        <rFont val="Calibri"/>
        <family val="2"/>
        <charset val="238"/>
        <scheme val="minor"/>
      </rPr>
      <t>(zwięzła, identyfikująca zadanie)</t>
    </r>
    <r>
      <rPr>
        <b/>
        <sz val="15"/>
        <color theme="1"/>
        <rFont val="Calibri"/>
        <family val="2"/>
        <charset val="238"/>
        <scheme val="minor"/>
      </rPr>
      <t>:</t>
    </r>
  </si>
  <si>
    <t>Budowa nowej drogi</t>
  </si>
  <si>
    <t>Budowa gruntówki</t>
  </si>
  <si>
    <t>Most/wiadukt</t>
  </si>
  <si>
    <t xml:space="preserve">Roboty w ramach zadania dotyczą
</t>
  </si>
  <si>
    <t>remontu istniejącego elementu drogi</t>
  </si>
  <si>
    <t>wersja 1.2 (2024.07.22)</t>
  </si>
  <si>
    <r>
      <rPr>
        <b/>
        <sz val="13"/>
        <color theme="1"/>
        <rFont val="Calibri"/>
        <family val="2"/>
        <charset val="238"/>
        <scheme val="minor"/>
      </rPr>
      <t>IV.1.4. Droga dla rowerów</t>
    </r>
    <r>
      <rPr>
        <b/>
        <sz val="12"/>
        <color theme="4"/>
        <rFont val="Calibri"/>
        <family val="2"/>
        <charset val="238"/>
        <scheme val="minor"/>
      </rPr>
      <t xml:space="preserve"> </t>
    </r>
    <r>
      <rPr>
        <sz val="12"/>
        <color theme="4"/>
        <rFont val="Calibri"/>
        <family val="2"/>
        <charset val="238"/>
        <scheme val="minor"/>
      </rPr>
      <t>(s</t>
    </r>
    <r>
      <rPr>
        <i/>
        <sz val="12"/>
        <color theme="4"/>
        <rFont val="Calibri"/>
        <family val="2"/>
        <charset val="238"/>
        <scheme val="minor"/>
      </rPr>
      <t>zerokość jednokierunkowej drogi dla rowerów powinna być nie mniejsza niż 1,50 m; szerokość dwukierunkowej drogi dla rowerów powinna być nie mniejsza niż 2,50 m; w przypadkach określonych w Rozporządzeniu dopuszcza się mniejsze szerokości dróg dla rowerów)</t>
    </r>
  </si>
  <si>
    <r>
      <rPr>
        <b/>
        <sz val="13"/>
        <color theme="1"/>
        <rFont val="Calibri"/>
        <family val="2"/>
        <charset val="238"/>
        <scheme val="minor"/>
      </rPr>
      <t>IV.1.5. Pas / kontrapas dla rowerów</t>
    </r>
    <r>
      <rPr>
        <b/>
        <sz val="14"/>
        <color theme="1"/>
        <rFont val="Calibri"/>
        <family val="2"/>
        <charset val="238"/>
        <scheme val="minor"/>
      </rPr>
      <t xml:space="preserve"> </t>
    </r>
    <r>
      <rPr>
        <i/>
        <sz val="12"/>
        <color theme="4"/>
        <rFont val="Calibri"/>
        <family val="2"/>
        <charset val="238"/>
        <scheme val="minor"/>
      </rPr>
      <t>(szerokość pasa lub kontrapasa ruchu dla rowerów powinna być mniejsza niż 2,25 m, ale nie mniejsza niż 1,50 m. W przypadkach określonych w Rozporządzeniu dopuszcza się mniejsze szerokości pasa / kontrapasa ruchu dla rowerów)</t>
    </r>
  </si>
  <si>
    <t>IV.1.6. Oświetlenie drogowe</t>
  </si>
  <si>
    <t>IV.1.7. Odwodnienie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</si>
</sst>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00\ _z_ł"/>
    <numFmt numFmtId="167" formatCode="mm/yyyy"/>
  </numFmts>
  <fonts count="62" x14ac:knownFonts="1">
    <font>
      <sz val="11"/>
      <color theme="1"/>
      <name val="Calibri"/>
      <family val="2"/>
      <charset val="238"/>
      <scheme val="minor"/>
    </font>
    <font>
      <b/>
      <sz val="18"/>
      <color theme="1"/>
      <name val="Calibri"/>
      <family val="2"/>
      <charset val="238"/>
      <scheme val="minor"/>
    </font>
    <font>
      <sz val="14"/>
      <color theme="1"/>
      <name val="Calibri"/>
      <family val="2"/>
      <charset val="238"/>
      <scheme val="minor"/>
    </font>
    <font>
      <b/>
      <sz val="14"/>
      <color theme="1"/>
      <name val="Calibri"/>
      <family val="2"/>
      <charset val="238"/>
      <scheme val="minor"/>
    </font>
    <font>
      <sz val="12"/>
      <color theme="1"/>
      <name val="Calibri"/>
      <family val="2"/>
      <charset val="238"/>
      <scheme val="minor"/>
    </font>
    <font>
      <sz val="10"/>
      <color theme="1"/>
      <name val="Calibri"/>
      <family val="2"/>
      <charset val="238"/>
      <scheme val="minor"/>
    </font>
    <font>
      <b/>
      <sz val="13"/>
      <color theme="1"/>
      <name val="Calibri"/>
      <family val="2"/>
      <charset val="238"/>
      <scheme val="minor"/>
    </font>
    <font>
      <i/>
      <sz val="14"/>
      <color theme="1"/>
      <name val="Calibri"/>
      <family val="2"/>
      <charset val="238"/>
      <scheme val="minor"/>
    </font>
    <font>
      <i/>
      <sz val="12"/>
      <color theme="4"/>
      <name val="Calibri"/>
      <family val="2"/>
      <charset val="238"/>
      <scheme val="minor"/>
    </font>
    <font>
      <sz val="13"/>
      <color theme="1"/>
      <name val="Calibri"/>
      <family val="2"/>
      <charset val="238"/>
      <scheme val="minor"/>
    </font>
    <font>
      <sz val="11"/>
      <color rgb="FFFF0000"/>
      <name val="Calibri"/>
      <family val="2"/>
      <charset val="238"/>
      <scheme val="minor"/>
    </font>
    <font>
      <b/>
      <sz val="18"/>
      <color theme="0"/>
      <name val="Calibri"/>
      <family val="2"/>
      <charset val="238"/>
      <scheme val="minor"/>
    </font>
    <font>
      <sz val="11"/>
      <color theme="1" tint="0.34998626667073579"/>
      <name val="Calibri"/>
      <family val="2"/>
      <charset val="238"/>
      <scheme val="minor"/>
    </font>
    <font>
      <sz val="14"/>
      <name val="Calibri"/>
      <family val="2"/>
      <charset val="238"/>
      <scheme val="minor"/>
    </font>
    <font>
      <sz val="20"/>
      <color theme="1"/>
      <name val="Calibri"/>
      <family val="2"/>
      <charset val="238"/>
      <scheme val="minor"/>
    </font>
    <font>
      <b/>
      <sz val="20"/>
      <color theme="1"/>
      <name val="Calibri"/>
      <family val="2"/>
      <charset val="238"/>
      <scheme val="minor"/>
    </font>
    <font>
      <sz val="16"/>
      <color theme="1"/>
      <name val="Calibri"/>
      <family val="2"/>
      <charset val="238"/>
      <scheme val="minor"/>
    </font>
    <font>
      <i/>
      <sz val="14"/>
      <color rgb="FFFF0000"/>
      <name val="Calibri"/>
      <family val="2"/>
      <charset val="238"/>
      <scheme val="minor"/>
    </font>
    <font>
      <sz val="18"/>
      <color theme="1"/>
      <name val="Calibri"/>
      <family val="2"/>
      <charset val="238"/>
      <scheme val="minor"/>
    </font>
    <font>
      <b/>
      <sz val="12"/>
      <color theme="1"/>
      <name val="Calibri"/>
      <family val="2"/>
      <charset val="238"/>
      <scheme val="minor"/>
    </font>
    <font>
      <b/>
      <sz val="23.5"/>
      <color theme="0"/>
      <name val="Calibri"/>
      <family val="2"/>
      <charset val="238"/>
      <scheme val="minor"/>
    </font>
    <font>
      <sz val="12"/>
      <color theme="4"/>
      <name val="Calibri"/>
      <family val="2"/>
      <charset val="238"/>
      <scheme val="minor"/>
    </font>
    <font>
      <b/>
      <sz val="8"/>
      <color indexed="8"/>
      <name val="Arial"/>
      <family val="2"/>
      <charset val="238"/>
    </font>
    <font>
      <sz val="9"/>
      <name val="Arial"/>
      <family val="2"/>
      <charset val="238"/>
    </font>
    <font>
      <b/>
      <sz val="11"/>
      <color theme="1"/>
      <name val="Calibri"/>
      <family val="2"/>
      <charset val="238"/>
      <scheme val="minor"/>
    </font>
    <font>
      <sz val="9"/>
      <color theme="1"/>
      <name val="Calibri"/>
      <family val="2"/>
      <charset val="238"/>
      <scheme val="minor"/>
    </font>
    <font>
      <b/>
      <sz val="12"/>
      <name val="Calibri"/>
      <family val="2"/>
      <charset val="238"/>
      <scheme val="minor"/>
    </font>
    <font>
      <sz val="12"/>
      <name val="Calibri"/>
      <family val="2"/>
      <charset val="238"/>
      <scheme val="minor"/>
    </font>
    <font>
      <b/>
      <sz val="15"/>
      <color theme="1"/>
      <name val="Calibri"/>
      <family val="2"/>
      <charset val="238"/>
      <scheme val="minor"/>
    </font>
    <font>
      <b/>
      <sz val="13"/>
      <color rgb="FFFF0000"/>
      <name val="Calibri"/>
      <family val="2"/>
      <charset val="238"/>
      <scheme val="minor"/>
    </font>
    <font>
      <sz val="11"/>
      <name val="Calibri"/>
      <family val="2"/>
      <charset val="238"/>
      <scheme val="minor"/>
    </font>
    <font>
      <b/>
      <sz val="9"/>
      <color rgb="FF000000"/>
      <name val="Arial"/>
      <family val="2"/>
      <charset val="238"/>
    </font>
    <font>
      <sz val="9"/>
      <color rgb="FFFF0000"/>
      <name val="Arial"/>
      <family val="2"/>
      <charset val="238"/>
    </font>
    <font>
      <i/>
      <sz val="13"/>
      <name val="Calibri"/>
      <family val="2"/>
      <charset val="238"/>
      <scheme val="minor"/>
    </font>
    <font>
      <sz val="14"/>
      <color rgb="FFFF0000"/>
      <name val="Calibri"/>
      <family val="2"/>
      <charset val="238"/>
      <scheme val="minor"/>
    </font>
    <font>
      <u/>
      <sz val="11"/>
      <color theme="10"/>
      <name val="Calibri"/>
      <family val="2"/>
      <charset val="238"/>
      <scheme val="minor"/>
    </font>
    <font>
      <sz val="10"/>
      <name val="Arial"/>
      <family val="2"/>
      <charset val="238"/>
    </font>
    <font>
      <sz val="10"/>
      <name val="Arial CE"/>
      <charset val="238"/>
    </font>
    <font>
      <sz val="13"/>
      <color theme="4"/>
      <name val="Calibri"/>
      <family val="2"/>
      <charset val="238"/>
      <scheme val="minor"/>
    </font>
    <font>
      <i/>
      <sz val="11"/>
      <color theme="4"/>
      <name val="Calibri"/>
      <family val="2"/>
      <charset val="238"/>
      <scheme val="minor"/>
    </font>
    <font>
      <sz val="8"/>
      <name val="Calibri"/>
      <family val="2"/>
      <charset val="238"/>
      <scheme val="minor"/>
    </font>
    <font>
      <b/>
      <sz val="12"/>
      <color theme="4"/>
      <name val="Calibri"/>
      <family val="2"/>
      <charset val="238"/>
      <scheme val="minor"/>
    </font>
    <font>
      <i/>
      <sz val="11"/>
      <color theme="1"/>
      <name val="Calibri"/>
      <family val="2"/>
      <charset val="238"/>
      <scheme val="minor"/>
    </font>
    <font>
      <b/>
      <sz val="14"/>
      <color theme="5"/>
      <name val="Calibri"/>
      <family val="2"/>
      <charset val="238"/>
      <scheme val="minor"/>
    </font>
    <font>
      <b/>
      <sz val="13"/>
      <name val="Calibri"/>
      <family val="2"/>
      <charset val="238"/>
      <scheme val="minor"/>
    </font>
    <font>
      <b/>
      <i/>
      <sz val="13"/>
      <name val="Calibri"/>
      <family val="2"/>
      <charset val="238"/>
      <scheme val="minor"/>
    </font>
    <font>
      <sz val="13"/>
      <name val="Calibri"/>
      <family val="2"/>
      <charset val="238"/>
      <scheme val="minor"/>
    </font>
    <font>
      <b/>
      <sz val="14"/>
      <color theme="1"/>
      <name val="Calibri Light"/>
      <family val="2"/>
      <charset val="238"/>
      <scheme val="major"/>
    </font>
    <font>
      <b/>
      <u/>
      <sz val="14"/>
      <color theme="1"/>
      <name val="Calibri"/>
      <family val="2"/>
      <charset val="238"/>
      <scheme val="minor"/>
    </font>
    <font>
      <sz val="9"/>
      <color indexed="60"/>
      <name val="Arial"/>
      <family val="2"/>
      <charset val="238"/>
    </font>
    <font>
      <b/>
      <sz val="9"/>
      <color indexed="60"/>
      <name val="Arial"/>
      <family val="2"/>
      <charset val="238"/>
    </font>
    <font>
      <b/>
      <sz val="10"/>
      <color theme="1"/>
      <name val="Calibri"/>
      <family val="2"/>
      <charset val="238"/>
      <scheme val="minor"/>
    </font>
    <font>
      <b/>
      <sz val="10.5"/>
      <color theme="1"/>
      <name val="Calibri"/>
      <family val="2"/>
      <charset val="238"/>
      <scheme val="minor"/>
    </font>
    <font>
      <b/>
      <sz val="12"/>
      <color rgb="FFFF0000"/>
      <name val="Calibri"/>
      <family val="2"/>
      <charset val="238"/>
      <scheme val="minor"/>
    </font>
    <font>
      <sz val="12"/>
      <color rgb="FFFF0000"/>
      <name val="Calibri"/>
      <family val="2"/>
      <charset val="238"/>
      <scheme val="minor"/>
    </font>
    <font>
      <i/>
      <u/>
      <sz val="12"/>
      <color theme="4"/>
      <name val="Calibri"/>
      <family val="2"/>
      <charset val="238"/>
      <scheme val="minor"/>
    </font>
    <font>
      <sz val="11"/>
      <color theme="4"/>
      <name val="Calibri"/>
      <family val="2"/>
      <charset val="238"/>
      <scheme val="minor"/>
    </font>
    <font>
      <i/>
      <sz val="13"/>
      <color theme="1"/>
      <name val="Calibri"/>
      <family val="2"/>
      <charset val="238"/>
      <scheme val="minor"/>
    </font>
    <font>
      <b/>
      <sz val="20"/>
      <color theme="0"/>
      <name val="Calibri"/>
      <family val="2"/>
      <charset val="238"/>
      <scheme val="minor"/>
    </font>
    <font>
      <sz val="9"/>
      <color theme="1" tint="0.34998626667073579"/>
      <name val="Calibri"/>
      <family val="2"/>
      <charset val="238"/>
      <scheme val="minor"/>
    </font>
    <font>
      <b/>
      <sz val="17"/>
      <color theme="1"/>
      <name val="Calibri"/>
      <family val="2"/>
      <charset val="238"/>
      <scheme val="minor"/>
    </font>
    <font>
      <sz val="15"/>
      <color theme="4"/>
      <name val="Calibri"/>
      <family val="2"/>
      <charset val="238"/>
      <scheme val="minor"/>
    </font>
  </fonts>
  <fills count="12">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4" tint="0.79998168889431442"/>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auto="1"/>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auto="1"/>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auto="1"/>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style="thin">
        <color auto="1"/>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style="thin">
        <color auto="1"/>
      </left>
      <right style="thin">
        <color auto="1"/>
      </right>
      <top/>
      <bottom style="thin">
        <color auto="1"/>
      </bottom>
      <diagonal/>
    </border>
    <border>
      <left/>
      <right/>
      <top/>
      <bottom style="thin">
        <color indexed="64"/>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35" fillId="0" borderId="0" applyNumberFormat="0" applyFill="0" applyBorder="0" applyAlignment="0" applyProtection="0"/>
    <xf numFmtId="0" fontId="36" fillId="0" borderId="0"/>
    <xf numFmtId="0" fontId="37" fillId="0" borderId="0"/>
    <xf numFmtId="9" fontId="36" fillId="0" borderId="0" applyBorder="0" applyProtection="0"/>
  </cellStyleXfs>
  <cellXfs count="353">
    <xf numFmtId="0" fontId="0" fillId="0" borderId="0" xfId="0"/>
    <xf numFmtId="0" fontId="10" fillId="0" borderId="0" xfId="0" applyFont="1"/>
    <xf numFmtId="166" fontId="4" fillId="5" borderId="2" xfId="0" applyNumberFormat="1" applyFont="1" applyFill="1" applyBorder="1" applyAlignment="1" applyProtection="1">
      <alignment vertical="center"/>
      <protection locked="0"/>
    </xf>
    <xf numFmtId="167" fontId="4" fillId="5" borderId="2" xfId="0" applyNumberFormat="1" applyFont="1" applyFill="1" applyBorder="1" applyAlignment="1" applyProtection="1">
      <alignment horizontal="center" vertical="center"/>
      <protection locked="0"/>
    </xf>
    <xf numFmtId="166" fontId="4" fillId="5" borderId="1" xfId="0" applyNumberFormat="1" applyFont="1" applyFill="1" applyBorder="1" applyAlignment="1" applyProtection="1">
      <alignment vertical="center"/>
      <protection locked="0"/>
    </xf>
    <xf numFmtId="166" fontId="4" fillId="5" borderId="2" xfId="0" applyNumberFormat="1" applyFont="1" applyFill="1" applyBorder="1" applyAlignment="1" applyProtection="1">
      <alignment horizontal="right" vertical="center"/>
      <protection locked="0"/>
    </xf>
    <xf numFmtId="166" fontId="4" fillId="5" borderId="1" xfId="0" applyNumberFormat="1" applyFont="1" applyFill="1" applyBorder="1" applyAlignment="1" applyProtection="1">
      <alignment horizontal="right" vertical="center"/>
      <protection locked="0"/>
    </xf>
    <xf numFmtId="167" fontId="4" fillId="5" borderId="1" xfId="0" applyNumberFormat="1" applyFont="1" applyFill="1" applyBorder="1" applyAlignment="1" applyProtection="1">
      <alignment horizontal="center" vertical="center"/>
      <protection locked="0"/>
    </xf>
    <xf numFmtId="166" fontId="4" fillId="5" borderId="29" xfId="0" applyNumberFormat="1" applyFont="1" applyFill="1" applyBorder="1" applyAlignment="1" applyProtection="1">
      <alignment vertical="center"/>
      <protection locked="0"/>
    </xf>
    <xf numFmtId="167" fontId="4" fillId="5" borderId="28" xfId="0" applyNumberFormat="1" applyFont="1" applyFill="1" applyBorder="1" applyAlignment="1" applyProtection="1">
      <alignment horizontal="center" vertical="center"/>
      <protection locked="0"/>
    </xf>
    <xf numFmtId="0" fontId="0" fillId="0" borderId="0" xfId="0" applyAlignment="1">
      <alignment horizontal="right"/>
    </xf>
    <xf numFmtId="0" fontId="31" fillId="0" borderId="27" xfId="0" applyFont="1" applyBorder="1" applyAlignment="1">
      <alignment horizontal="center" vertical="center" wrapText="1"/>
    </xf>
    <xf numFmtId="0" fontId="31" fillId="0" borderId="27" xfId="0" applyFont="1" applyBorder="1" applyAlignment="1">
      <alignment vertical="center" wrapText="1"/>
    </xf>
    <xf numFmtId="4" fontId="32" fillId="0" borderId="27" xfId="0" applyNumberFormat="1" applyFont="1" applyBorder="1" applyAlignment="1">
      <alignment horizontal="left" vertical="center" wrapText="1"/>
    </xf>
    <xf numFmtId="0" fontId="23" fillId="0" borderId="27" xfId="0" applyFont="1" applyBorder="1" applyAlignment="1">
      <alignment horizontal="left" vertical="center"/>
    </xf>
    <xf numFmtId="0" fontId="0" fillId="0" borderId="27" xfId="0" applyBorder="1" applyAlignment="1">
      <alignment horizontal="left" vertical="center"/>
    </xf>
    <xf numFmtId="14" fontId="0" fillId="0" borderId="27" xfId="0" applyNumberFormat="1" applyBorder="1" applyAlignment="1">
      <alignment horizontal="left" vertical="center"/>
    </xf>
    <xf numFmtId="4" fontId="0" fillId="0" borderId="27" xfId="0" applyNumberFormat="1" applyBorder="1" applyAlignment="1">
      <alignment horizontal="left" vertical="center"/>
    </xf>
    <xf numFmtId="9" fontId="0" fillId="0" borderId="27" xfId="0" applyNumberFormat="1" applyBorder="1" applyAlignment="1">
      <alignment horizontal="left" vertical="center"/>
    </xf>
    <xf numFmtId="1" fontId="0" fillId="0" borderId="0" xfId="0" applyNumberFormat="1"/>
    <xf numFmtId="49" fontId="0" fillId="5" borderId="27" xfId="0" applyNumberFormat="1" applyFill="1" applyBorder="1" applyAlignment="1" applyProtection="1">
      <alignment horizontal="right" vertical="center" wrapText="1"/>
      <protection locked="0"/>
    </xf>
    <xf numFmtId="0" fontId="9" fillId="4" borderId="27" xfId="0" applyFont="1" applyFill="1" applyBorder="1" applyAlignment="1" applyProtection="1">
      <alignment horizontal="center" vertical="center"/>
      <protection locked="0"/>
    </xf>
    <xf numFmtId="0" fontId="4" fillId="4" borderId="27" xfId="0" applyFont="1" applyFill="1" applyBorder="1" applyAlignment="1" applyProtection="1">
      <alignment vertical="center" wrapText="1"/>
      <protection locked="0"/>
    </xf>
    <xf numFmtId="0" fontId="9" fillId="4" borderId="30" xfId="0" applyFont="1" applyFill="1" applyBorder="1" applyAlignment="1" applyProtection="1">
      <alignment horizontal="center" vertical="center"/>
      <protection locked="0"/>
    </xf>
    <xf numFmtId="0" fontId="4" fillId="5" borderId="27" xfId="0" applyFont="1" applyFill="1" applyBorder="1" applyAlignment="1" applyProtection="1">
      <alignment horizontal="center" vertical="center" wrapText="1"/>
      <protection locked="0"/>
    </xf>
    <xf numFmtId="164" fontId="0" fillId="0" borderId="27" xfId="0" applyNumberFormat="1" applyBorder="1" applyAlignment="1">
      <alignment horizontal="right" vertical="center"/>
    </xf>
    <xf numFmtId="0" fontId="22" fillId="0" borderId="35" xfId="0" applyFont="1" applyBorder="1" applyAlignment="1">
      <alignment horizontal="center" vertical="center" wrapText="1"/>
    </xf>
    <xf numFmtId="0" fontId="22" fillId="6" borderId="37" xfId="0" applyFont="1" applyFill="1" applyBorder="1" applyAlignment="1">
      <alignment vertical="center" wrapText="1"/>
    </xf>
    <xf numFmtId="0" fontId="22" fillId="6" borderId="35" xfId="0" applyFont="1" applyFill="1" applyBorder="1" applyAlignment="1">
      <alignment vertical="center" wrapText="1"/>
    </xf>
    <xf numFmtId="0" fontId="49" fillId="0" borderId="35" xfId="0" applyFont="1" applyBorder="1" applyAlignment="1">
      <alignment horizontal="right" vertical="center"/>
    </xf>
    <xf numFmtId="0" fontId="49" fillId="0" borderId="35" xfId="0" applyFont="1" applyBorder="1" applyAlignment="1">
      <alignment horizontal="left" vertical="center" wrapText="1"/>
    </xf>
    <xf numFmtId="164" fontId="49" fillId="0" borderId="35" xfId="0" applyNumberFormat="1" applyFont="1" applyBorder="1" applyAlignment="1">
      <alignment horizontal="right" vertical="center" wrapText="1"/>
    </xf>
    <xf numFmtId="1" fontId="49" fillId="0" borderId="35" xfId="0" applyNumberFormat="1" applyFont="1" applyBorder="1" applyAlignment="1">
      <alignment horizontal="right" vertical="center" wrapText="1"/>
    </xf>
    <xf numFmtId="4" fontId="50" fillId="0" borderId="35" xfId="0" applyNumberFormat="1" applyFont="1" applyBorder="1" applyAlignment="1">
      <alignment horizontal="right" vertical="center" wrapText="1"/>
    </xf>
    <xf numFmtId="4" fontId="50" fillId="0" borderId="36" xfId="0" applyNumberFormat="1" applyFont="1" applyBorder="1" applyAlignment="1">
      <alignment vertical="center"/>
    </xf>
    <xf numFmtId="4" fontId="50" fillId="0" borderId="35" xfId="0" applyNumberFormat="1" applyFont="1" applyBorder="1" applyAlignment="1">
      <alignment vertical="center" wrapText="1"/>
    </xf>
    <xf numFmtId="9" fontId="49" fillId="0" borderId="35" xfId="0" applyNumberFormat="1" applyFont="1" applyBorder="1" applyAlignment="1">
      <alignment horizontal="center" vertical="center"/>
    </xf>
    <xf numFmtId="0" fontId="22" fillId="6" borderId="27" xfId="0" applyFont="1" applyFill="1" applyBorder="1" applyAlignment="1">
      <alignment horizontal="center" vertical="center" wrapText="1"/>
    </xf>
    <xf numFmtId="0" fontId="22" fillId="6" borderId="27" xfId="0" applyFont="1" applyFill="1" applyBorder="1" applyAlignment="1">
      <alignment vertical="center" wrapText="1"/>
    </xf>
    <xf numFmtId="164" fontId="49" fillId="0" borderId="41" xfId="0" applyNumberFormat="1" applyFont="1" applyBorder="1" applyAlignment="1" applyProtection="1">
      <alignment horizontal="right" vertical="center" wrapText="1"/>
      <protection locked="0"/>
    </xf>
    <xf numFmtId="164" fontId="49" fillId="0" borderId="41" xfId="0" applyNumberFormat="1" applyFont="1" applyBorder="1" applyAlignment="1">
      <alignment horizontal="right" vertical="center" wrapText="1"/>
    </xf>
    <xf numFmtId="0" fontId="23" fillId="0" borderId="27" xfId="0" applyFont="1" applyBorder="1" applyAlignment="1">
      <alignment horizontal="center" vertical="center"/>
    </xf>
    <xf numFmtId="0" fontId="20" fillId="2" borderId="0" xfId="0" applyFont="1" applyFill="1" applyAlignment="1">
      <alignment vertical="center" wrapText="1"/>
    </xf>
    <xf numFmtId="0" fontId="12"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xf>
    <xf numFmtId="0" fontId="2" fillId="0" borderId="0" xfId="0" applyFont="1"/>
    <xf numFmtId="0" fontId="0" fillId="0" borderId="20" xfId="0" applyBorder="1"/>
    <xf numFmtId="0" fontId="9" fillId="0" borderId="0" xfId="0" applyFont="1" applyAlignment="1">
      <alignment vertical="top"/>
    </xf>
    <xf numFmtId="0" fontId="16"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center" vertical="top" wrapText="1"/>
    </xf>
    <xf numFmtId="0" fontId="9" fillId="0" borderId="0" xfId="0" applyFont="1"/>
    <xf numFmtId="0" fontId="4" fillId="0" borderId="0" xfId="0" applyFont="1"/>
    <xf numFmtId="0" fontId="16" fillId="0" borderId="0" xfId="0" applyFont="1"/>
    <xf numFmtId="0" fontId="15" fillId="0" borderId="0" xfId="0" applyFont="1"/>
    <xf numFmtId="0" fontId="16" fillId="0" borderId="0" xfId="0" applyFont="1" applyAlignment="1">
      <alignment vertical="center" wrapText="1"/>
    </xf>
    <xf numFmtId="0" fontId="28" fillId="0" borderId="0" xfId="0" applyFont="1"/>
    <xf numFmtId="0" fontId="18" fillId="0" borderId="0" xfId="0" applyFont="1"/>
    <xf numFmtId="0" fontId="2" fillId="0" borderId="0" xfId="0" applyFont="1" applyAlignment="1">
      <alignment horizontal="center"/>
    </xf>
    <xf numFmtId="0" fontId="4" fillId="2" borderId="20" xfId="0" applyFont="1" applyFill="1" applyBorder="1" applyAlignment="1">
      <alignment vertical="top" wrapText="1"/>
    </xf>
    <xf numFmtId="0" fontId="17" fillId="0" borderId="0" xfId="0" applyFont="1"/>
    <xf numFmtId="0" fontId="3" fillId="0" borderId="0" xfId="0" applyFont="1" applyAlignment="1">
      <alignment vertical="center"/>
    </xf>
    <xf numFmtId="4" fontId="2" fillId="0" borderId="0" xfId="0" applyNumberFormat="1" applyFont="1" applyAlignment="1">
      <alignment vertical="center"/>
    </xf>
    <xf numFmtId="0" fontId="17" fillId="0" borderId="0" xfId="0" applyFont="1" applyAlignment="1">
      <alignment vertical="center"/>
    </xf>
    <xf numFmtId="0" fontId="2" fillId="0" borderId="0" xfId="0" applyFont="1" applyAlignment="1">
      <alignment vertical="center"/>
    </xf>
    <xf numFmtId="2" fontId="18" fillId="0" borderId="0" xfId="0" applyNumberFormat="1" applyFont="1"/>
    <xf numFmtId="0" fontId="2" fillId="0" borderId="0" xfId="0" applyFont="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vertical="center"/>
    </xf>
    <xf numFmtId="0" fontId="19" fillId="0" borderId="4" xfId="0" applyFont="1" applyBorder="1" applyAlignment="1">
      <alignment horizontal="right" vertical="center"/>
    </xf>
    <xf numFmtId="4" fontId="19" fillId="0" borderId="28" xfId="0" applyNumberFormat="1" applyFont="1" applyBorder="1" applyAlignment="1">
      <alignment vertical="center"/>
    </xf>
    <xf numFmtId="0" fontId="19" fillId="0" borderId="6" xfId="0" applyFont="1" applyBorder="1" applyAlignment="1">
      <alignment horizontal="left" vertical="center"/>
    </xf>
    <xf numFmtId="0" fontId="19" fillId="0" borderId="5" xfId="0" applyFont="1" applyBorder="1" applyAlignment="1">
      <alignment horizontal="left" vertical="center"/>
    </xf>
    <xf numFmtId="0" fontId="3" fillId="0" borderId="0" xfId="0" applyFont="1" applyAlignment="1">
      <alignment vertical="center" wrapText="1"/>
    </xf>
    <xf numFmtId="0" fontId="19" fillId="0" borderId="33" xfId="0" applyFont="1" applyBorder="1" applyAlignment="1">
      <alignment horizontal="center" vertical="center" wrapText="1"/>
    </xf>
    <xf numFmtId="0" fontId="19" fillId="0" borderId="43" xfId="0" applyFont="1" applyBorder="1" applyAlignment="1">
      <alignment horizontal="center" vertical="center" wrapText="1"/>
    </xf>
    <xf numFmtId="0" fontId="25" fillId="0" borderId="3" xfId="0" applyFont="1" applyBorder="1" applyAlignment="1">
      <alignment horizontal="center" vertical="center"/>
    </xf>
    <xf numFmtId="0" fontId="3" fillId="0" borderId="22" xfId="0" applyFont="1" applyBorder="1" applyAlignment="1">
      <alignment horizontal="right" vertical="center"/>
    </xf>
    <xf numFmtId="4" fontId="19" fillId="0" borderId="22" xfId="0" applyNumberFormat="1" applyFont="1" applyBorder="1" applyAlignment="1">
      <alignment vertical="center"/>
    </xf>
    <xf numFmtId="4" fontId="3" fillId="0" borderId="24" xfId="0" applyNumberFormat="1" applyFont="1" applyBorder="1" applyAlignment="1">
      <alignment vertical="center"/>
    </xf>
    <xf numFmtId="0" fontId="28" fillId="0" borderId="0" xfId="0" applyFont="1" applyAlignment="1">
      <alignment vertical="center" wrapText="1"/>
    </xf>
    <xf numFmtId="0" fontId="19" fillId="0" borderId="4" xfId="0" applyFont="1" applyBorder="1" applyAlignment="1">
      <alignment horizontal="center" vertical="center" wrapText="1"/>
    </xf>
    <xf numFmtId="0" fontId="19" fillId="2" borderId="27" xfId="0" applyFont="1" applyFill="1" applyBorder="1" applyAlignment="1">
      <alignment horizontal="center" vertical="center" wrapText="1"/>
    </xf>
    <xf numFmtId="0" fontId="5" fillId="0" borderId="0" xfId="0" applyFont="1"/>
    <xf numFmtId="0" fontId="0" fillId="0" borderId="34" xfId="0" applyBorder="1" applyAlignment="1">
      <alignment vertical="center"/>
    </xf>
    <xf numFmtId="0" fontId="0" fillId="0" borderId="27" xfId="0" applyBorder="1" applyAlignment="1">
      <alignment vertical="center"/>
    </xf>
    <xf numFmtId="0" fontId="3" fillId="0" borderId="27" xfId="0" applyFont="1" applyBorder="1" applyAlignment="1">
      <alignment horizontal="right" vertical="center"/>
    </xf>
    <xf numFmtId="0" fontId="2" fillId="0" borderId="22" xfId="0" applyFont="1" applyBorder="1"/>
    <xf numFmtId="164" fontId="3" fillId="0" borderId="23" xfId="0" applyNumberFormat="1" applyFont="1" applyBorder="1" applyAlignment="1">
      <alignment vertical="center"/>
    </xf>
    <xf numFmtId="164" fontId="3" fillId="0" borderId="24" xfId="0" applyNumberFormat="1" applyFont="1" applyBorder="1" applyAlignment="1">
      <alignment vertical="center"/>
    </xf>
    <xf numFmtId="164" fontId="2" fillId="0" borderId="0" xfId="0" applyNumberFormat="1" applyFont="1"/>
    <xf numFmtId="0" fontId="24" fillId="0" borderId="0" xfId="0" applyFont="1" applyAlignment="1">
      <alignment vertical="center"/>
    </xf>
    <xf numFmtId="0" fontId="19" fillId="0" borderId="30" xfId="0" applyFont="1" applyBorder="1" applyAlignment="1">
      <alignment horizontal="center" vertical="center"/>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5" fillId="0" borderId="3" xfId="0" applyFont="1" applyBorder="1" applyAlignment="1">
      <alignment horizontal="center" vertical="center" wrapText="1"/>
    </xf>
    <xf numFmtId="0" fontId="30"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164" fontId="19" fillId="0" borderId="1" xfId="0" applyNumberFormat="1" applyFont="1" applyBorder="1" applyAlignment="1">
      <alignment vertical="center"/>
    </xf>
    <xf numFmtId="164" fontId="19" fillId="0" borderId="5" xfId="0" applyNumberFormat="1" applyFont="1" applyBorder="1" applyAlignment="1">
      <alignment vertical="center"/>
    </xf>
    <xf numFmtId="164" fontId="19" fillId="0" borderId="6" xfId="0" applyNumberFormat="1" applyFont="1" applyBorder="1" applyAlignment="1">
      <alignment vertical="center"/>
    </xf>
    <xf numFmtId="0" fontId="0" fillId="0" borderId="0" xfId="0" applyAlignment="1">
      <alignment horizontal="left" vertical="center" wrapText="1"/>
    </xf>
    <xf numFmtId="0" fontId="30" fillId="0" borderId="1" xfId="0" applyFont="1" applyBorder="1" applyAlignment="1">
      <alignment horizontal="center" vertical="center"/>
    </xf>
    <xf numFmtId="164" fontId="19" fillId="0" borderId="27" xfId="0" applyNumberFormat="1" applyFont="1" applyBorder="1" applyAlignment="1">
      <alignment vertical="center"/>
    </xf>
    <xf numFmtId="0" fontId="6" fillId="0" borderId="0" xfId="0" applyFont="1" applyAlignment="1">
      <alignment horizontal="left" vertical="center" wrapText="1"/>
    </xf>
    <xf numFmtId="0" fontId="19" fillId="0" borderId="20" xfId="0" applyFont="1" applyBorder="1" applyAlignment="1">
      <alignment vertical="center" wrapText="1"/>
    </xf>
    <xf numFmtId="0" fontId="4" fillId="0" borderId="20" xfId="0" applyFont="1" applyBorder="1" applyAlignment="1">
      <alignment vertical="center" wrapText="1"/>
    </xf>
    <xf numFmtId="0" fontId="2" fillId="0" borderId="0" xfId="0" applyFont="1" applyAlignment="1">
      <alignment horizontal="left" vertical="top" wrapText="1"/>
    </xf>
    <xf numFmtId="0" fontId="0" fillId="0" borderId="27" xfId="0" applyBorder="1" applyAlignment="1">
      <alignment horizontal="center" vertical="center"/>
    </xf>
    <xf numFmtId="0" fontId="4" fillId="0" borderId="22" xfId="0" applyFont="1" applyBorder="1" applyAlignment="1">
      <alignment vertical="center" wrapText="1"/>
    </xf>
    <xf numFmtId="0" fontId="1" fillId="0" borderId="0" xfId="0" applyFont="1" applyAlignment="1">
      <alignment horizontal="left" wrapText="1"/>
    </xf>
    <xf numFmtId="0" fontId="2" fillId="0" borderId="0" xfId="0" applyFont="1" applyAlignment="1">
      <alignment horizontal="left" vertical="center" wrapText="1"/>
    </xf>
    <xf numFmtId="0" fontId="6" fillId="0" borderId="0" xfId="0" applyFont="1"/>
    <xf numFmtId="0" fontId="9" fillId="0" borderId="27"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center"/>
    </xf>
    <xf numFmtId="0" fontId="6" fillId="0" borderId="0" xfId="0" applyFont="1" applyAlignment="1">
      <alignment horizontal="left" vertical="center"/>
    </xf>
    <xf numFmtId="0" fontId="45" fillId="0" borderId="0" xfId="0" applyFont="1" applyAlignment="1">
      <alignment vertical="center" wrapText="1"/>
    </xf>
    <xf numFmtId="0" fontId="9" fillId="0" borderId="0" xfId="0" applyFont="1" applyAlignment="1">
      <alignment horizontal="left" vertical="center" wrapText="1"/>
    </xf>
    <xf numFmtId="0" fontId="0" fillId="5" borderId="27" xfId="0" applyFill="1" applyBorder="1" applyAlignment="1" applyProtection="1">
      <alignment horizontal="center" vertical="center"/>
      <protection locked="0"/>
    </xf>
    <xf numFmtId="0" fontId="4" fillId="5" borderId="27" xfId="0" applyFont="1" applyFill="1" applyBorder="1" applyAlignment="1" applyProtection="1">
      <alignment horizontal="center" vertical="center"/>
      <protection locked="0"/>
    </xf>
    <xf numFmtId="164" fontId="4" fillId="5" borderId="2" xfId="0" applyNumberFormat="1" applyFont="1" applyFill="1" applyBorder="1" applyAlignment="1" applyProtection="1">
      <alignment vertical="center"/>
      <protection locked="0"/>
    </xf>
    <xf numFmtId="164" fontId="4" fillId="5" borderId="27" xfId="0" applyNumberFormat="1" applyFont="1" applyFill="1" applyBorder="1" applyAlignment="1" applyProtection="1">
      <alignment vertical="center"/>
      <protection locked="0"/>
    </xf>
    <xf numFmtId="0" fontId="5" fillId="0" borderId="14" xfId="0" applyFont="1" applyBorder="1" applyAlignment="1">
      <alignment horizontal="center" vertical="center"/>
    </xf>
    <xf numFmtId="0" fontId="19" fillId="0" borderId="0" xfId="0" applyFont="1" applyAlignment="1">
      <alignment horizontal="right" vertical="center"/>
    </xf>
    <xf numFmtId="0" fontId="4" fillId="2" borderId="0" xfId="0" applyFont="1" applyFill="1"/>
    <xf numFmtId="0" fontId="26" fillId="0" borderId="0" xfId="0" applyFont="1" applyAlignment="1">
      <alignment horizontal="right" vertical="center"/>
    </xf>
    <xf numFmtId="0" fontId="19" fillId="0" borderId="0" xfId="0" applyFont="1" applyAlignment="1">
      <alignment horizontal="right" vertical="center" wrapText="1"/>
    </xf>
    <xf numFmtId="0" fontId="52" fillId="0" borderId="30" xfId="0" applyFont="1" applyBorder="1" applyAlignment="1">
      <alignment horizontal="center" vertical="center" wrapText="1"/>
    </xf>
    <xf numFmtId="0" fontId="30" fillId="0" borderId="27" xfId="0" applyFont="1" applyBorder="1" applyAlignment="1">
      <alignment horizontal="center" vertical="center"/>
    </xf>
    <xf numFmtId="0" fontId="23" fillId="0" borderId="27" xfId="0" applyFont="1" applyBorder="1" applyAlignment="1">
      <alignment horizontal="left" vertical="center" wrapText="1"/>
    </xf>
    <xf numFmtId="0" fontId="22" fillId="6" borderId="41" xfId="0" applyFont="1" applyFill="1" applyBorder="1" applyAlignment="1">
      <alignment horizontal="center" vertical="center" wrapText="1"/>
    </xf>
    <xf numFmtId="0" fontId="19" fillId="2" borderId="0" xfId="0" applyFont="1" applyFill="1" applyAlignment="1">
      <alignment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165" fontId="0" fillId="5" borderId="33" xfId="0" applyNumberFormat="1" applyFill="1" applyBorder="1" applyAlignment="1" applyProtection="1">
      <alignment horizontal="right" vertical="center"/>
      <protection locked="0"/>
    </xf>
    <xf numFmtId="165" fontId="0" fillId="5" borderId="27" xfId="0" applyNumberFormat="1" applyFill="1" applyBorder="1" applyAlignment="1" applyProtection="1">
      <alignment horizontal="right" vertical="center"/>
      <protection locked="0"/>
    </xf>
    <xf numFmtId="0" fontId="22" fillId="6" borderId="41" xfId="0" applyFont="1" applyFill="1" applyBorder="1" applyAlignment="1">
      <alignment vertical="center" wrapText="1"/>
    </xf>
    <xf numFmtId="164" fontId="0" fillId="0" borderId="0" xfId="0" applyNumberFormat="1"/>
    <xf numFmtId="0" fontId="0" fillId="0" borderId="0" xfId="0" applyAlignment="1">
      <alignment horizontal="left"/>
    </xf>
    <xf numFmtId="0" fontId="59" fillId="0" borderId="0" xfId="0" applyFont="1" applyAlignment="1">
      <alignment horizontal="left" vertical="center"/>
    </xf>
    <xf numFmtId="0" fontId="27" fillId="5" borderId="27" xfId="0" applyFont="1" applyFill="1" applyBorder="1" applyAlignment="1" applyProtection="1">
      <alignment horizontal="left" vertical="center"/>
      <protection locked="0"/>
    </xf>
    <xf numFmtId="1" fontId="49" fillId="0" borderId="45" xfId="0" applyNumberFormat="1" applyFont="1" applyBorder="1" applyAlignment="1">
      <alignment horizontal="right" vertical="center" wrapText="1"/>
    </xf>
    <xf numFmtId="0" fontId="3" fillId="0" borderId="0" xfId="0" applyFont="1" applyAlignment="1">
      <alignment horizontal="center" vertical="center"/>
    </xf>
    <xf numFmtId="0" fontId="0" fillId="4" borderId="30" xfId="0" applyFill="1" applyBorder="1" applyAlignment="1" applyProtection="1">
      <alignment vertical="center"/>
      <protection locked="0"/>
    </xf>
    <xf numFmtId="0" fontId="5" fillId="5" borderId="27" xfId="0" applyFont="1" applyFill="1" applyBorder="1" applyAlignment="1" applyProtection="1">
      <alignment horizontal="center" vertical="center"/>
      <protection locked="0"/>
    </xf>
    <xf numFmtId="0" fontId="5" fillId="4" borderId="30" xfId="0" applyFont="1" applyFill="1" applyBorder="1" applyAlignment="1" applyProtection="1">
      <alignment horizontal="center" vertical="center" wrapText="1"/>
      <protection locked="0"/>
    </xf>
    <xf numFmtId="164" fontId="5" fillId="4" borderId="33" xfId="0" applyNumberFormat="1" applyFont="1" applyFill="1" applyBorder="1" applyAlignment="1" applyProtection="1">
      <alignment horizontal="center" vertical="center"/>
      <protection locked="0"/>
    </xf>
    <xf numFmtId="164" fontId="5" fillId="5" borderId="2" xfId="0" applyNumberFormat="1" applyFont="1" applyFill="1" applyBorder="1" applyAlignment="1" applyProtection="1">
      <alignment vertical="center"/>
      <protection locked="0"/>
    </xf>
    <xf numFmtId="164" fontId="5" fillId="4" borderId="27" xfId="0" applyNumberFormat="1" applyFont="1" applyFill="1" applyBorder="1" applyAlignment="1" applyProtection="1">
      <alignment horizontal="center" vertical="center"/>
      <protection locked="0"/>
    </xf>
    <xf numFmtId="164" fontId="5" fillId="4" borderId="27" xfId="0" applyNumberFormat="1" applyFont="1" applyFill="1" applyBorder="1" applyAlignment="1" applyProtection="1">
      <alignment vertical="center"/>
      <protection locked="0"/>
    </xf>
    <xf numFmtId="164" fontId="5" fillId="4" borderId="27" xfId="0" applyNumberFormat="1" applyFont="1" applyFill="1" applyBorder="1" applyAlignment="1" applyProtection="1">
      <alignment horizontal="left" vertical="center" wrapText="1"/>
      <protection locked="0"/>
    </xf>
    <xf numFmtId="0" fontId="5" fillId="2" borderId="2" xfId="0" applyFont="1" applyFill="1" applyBorder="1" applyAlignment="1">
      <alignment horizontal="left" vertical="center" wrapText="1"/>
    </xf>
    <xf numFmtId="164" fontId="5" fillId="4" borderId="24" xfId="0" applyNumberFormat="1" applyFont="1" applyFill="1" applyBorder="1" applyAlignment="1" applyProtection="1">
      <alignment horizontal="center" vertical="center"/>
      <protection locked="0"/>
    </xf>
    <xf numFmtId="164" fontId="5" fillId="5" borderId="2" xfId="0" applyNumberFormat="1" applyFont="1" applyFill="1" applyBorder="1" applyAlignment="1" applyProtection="1">
      <alignment horizontal="right" vertical="center"/>
      <protection locked="0"/>
    </xf>
    <xf numFmtId="0" fontId="5" fillId="4" borderId="1" xfId="0" applyFont="1" applyFill="1" applyBorder="1" applyAlignment="1" applyProtection="1">
      <alignment vertical="top" wrapText="1"/>
      <protection locked="0"/>
    </xf>
    <xf numFmtId="0" fontId="5" fillId="4" borderId="1" xfId="0" applyFont="1" applyFill="1" applyBorder="1" applyAlignment="1" applyProtection="1">
      <alignment horizontal="left" vertical="center" wrapText="1"/>
      <protection locked="0"/>
    </xf>
    <xf numFmtId="0" fontId="5" fillId="4" borderId="1" xfId="0" applyFont="1" applyFill="1" applyBorder="1" applyAlignment="1" applyProtection="1">
      <alignment horizontal="left" vertical="top" wrapText="1"/>
      <protection locked="0"/>
    </xf>
    <xf numFmtId="164" fontId="19" fillId="0" borderId="1" xfId="0" applyNumberFormat="1" applyFont="1" applyBorder="1" applyAlignment="1">
      <alignment horizontal="left" vertical="center"/>
    </xf>
    <xf numFmtId="0" fontId="19" fillId="0" borderId="27" xfId="0" applyFont="1" applyBorder="1" applyAlignment="1">
      <alignment horizontal="center" vertical="center" wrapText="1"/>
    </xf>
    <xf numFmtId="0" fontId="19" fillId="0" borderId="27" xfId="0" applyFont="1" applyBorder="1" applyAlignment="1">
      <alignment horizontal="center" vertical="center"/>
    </xf>
    <xf numFmtId="0" fontId="52" fillId="0" borderId="27" xfId="0" applyFont="1" applyBorder="1" applyAlignment="1">
      <alignment horizontal="center" vertical="center" wrapText="1"/>
    </xf>
    <xf numFmtId="0" fontId="51" fillId="0" borderId="22" xfId="0" applyFont="1" applyBorder="1" applyAlignment="1">
      <alignment horizontal="center" vertical="center" wrapText="1"/>
    </xf>
    <xf numFmtId="0" fontId="4" fillId="5" borderId="46" xfId="0" applyFont="1" applyFill="1" applyBorder="1" applyAlignment="1" applyProtection="1">
      <alignment horizontal="left" vertical="center"/>
      <protection locked="0"/>
    </xf>
    <xf numFmtId="0" fontId="4" fillId="5" borderId="47" xfId="0" applyFont="1" applyFill="1" applyBorder="1" applyAlignment="1" applyProtection="1">
      <alignment horizontal="left" vertical="center"/>
      <protection locked="0"/>
    </xf>
    <xf numFmtId="0" fontId="4" fillId="5" borderId="48" xfId="0" applyFont="1" applyFill="1" applyBorder="1" applyAlignment="1" applyProtection="1">
      <alignment horizontal="left" vertical="center"/>
      <protection locked="0"/>
    </xf>
    <xf numFmtId="0" fontId="28" fillId="0" borderId="44" xfId="0" applyFont="1" applyBorder="1" applyAlignment="1">
      <alignment horizontal="left"/>
    </xf>
    <xf numFmtId="0" fontId="19" fillId="0" borderId="20" xfId="0" applyFont="1" applyBorder="1" applyAlignment="1">
      <alignment horizontal="right" vertical="center" wrapText="1"/>
    </xf>
    <xf numFmtId="0" fontId="19" fillId="0" borderId="21" xfId="0" applyFont="1" applyBorder="1" applyAlignment="1">
      <alignment horizontal="right" vertical="center" wrapText="1"/>
    </xf>
    <xf numFmtId="0" fontId="4" fillId="4" borderId="22" xfId="0" applyFont="1" applyFill="1" applyBorder="1" applyAlignment="1" applyProtection="1">
      <alignment horizontal="left" vertical="center" wrapText="1"/>
      <protection locked="0"/>
    </xf>
    <xf numFmtId="0" fontId="4" fillId="4" borderId="24" xfId="0" applyFont="1" applyFill="1" applyBorder="1" applyAlignment="1" applyProtection="1">
      <alignment horizontal="left" vertical="center" wrapText="1"/>
      <protection locked="0"/>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164" fontId="0" fillId="5" borderId="22" xfId="0" applyNumberFormat="1" applyFill="1" applyBorder="1" applyAlignment="1" applyProtection="1">
      <alignment horizontal="center" vertical="center"/>
      <protection locked="0"/>
    </xf>
    <xf numFmtId="164" fontId="0" fillId="5" borderId="24" xfId="0" applyNumberFormat="1" applyFill="1" applyBorder="1" applyAlignment="1" applyProtection="1">
      <alignment horizontal="center" vertical="center"/>
      <protection locked="0"/>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164" fontId="5" fillId="4" borderId="27" xfId="0" applyNumberFormat="1" applyFont="1" applyFill="1" applyBorder="1" applyAlignment="1" applyProtection="1">
      <alignment horizontal="center" vertical="center"/>
      <protection locked="0"/>
    </xf>
    <xf numFmtId="0" fontId="3" fillId="0" borderId="9" xfId="0" applyFont="1" applyBorder="1" applyAlignment="1">
      <alignment horizontal="left" vertical="center" wrapText="1"/>
    </xf>
    <xf numFmtId="0" fontId="0" fillId="0" borderId="0" xfId="0" applyAlignment="1">
      <alignment horizontal="left" vertical="center" wrapText="1"/>
    </xf>
    <xf numFmtId="1" fontId="4" fillId="11" borderId="27" xfId="0" applyNumberFormat="1" applyFont="1" applyFill="1" applyBorder="1" applyAlignment="1" applyProtection="1">
      <alignment horizontal="center" vertical="center"/>
      <protection locked="0"/>
    </xf>
    <xf numFmtId="164" fontId="5" fillId="4" borderId="22" xfId="0" applyNumberFormat="1" applyFont="1" applyFill="1" applyBorder="1" applyAlignment="1" applyProtection="1">
      <alignment horizontal="center" vertical="center"/>
      <protection locked="0"/>
    </xf>
    <xf numFmtId="164" fontId="5" fillId="4" borderId="24" xfId="0" applyNumberFormat="1"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4" xfId="0" applyFont="1" applyBorder="1" applyAlignment="1">
      <alignment horizontal="center" vertical="center"/>
    </xf>
    <xf numFmtId="0" fontId="6" fillId="2" borderId="0" xfId="0" applyFont="1" applyFill="1" applyAlignment="1">
      <alignment horizontal="left" vertical="center" wrapText="1"/>
    </xf>
    <xf numFmtId="49" fontId="4" fillId="5" borderId="22" xfId="0" applyNumberFormat="1" applyFont="1" applyFill="1" applyBorder="1" applyAlignment="1" applyProtection="1">
      <alignment horizontal="center" vertical="center"/>
      <protection locked="0"/>
    </xf>
    <xf numFmtId="49" fontId="4" fillId="5" borderId="24" xfId="0" applyNumberFormat="1" applyFont="1" applyFill="1" applyBorder="1" applyAlignment="1" applyProtection="1">
      <alignment horizontal="center" vertical="center"/>
      <protection locked="0"/>
    </xf>
    <xf numFmtId="1" fontId="4" fillId="5" borderId="22" xfId="0" applyNumberFormat="1" applyFont="1" applyFill="1" applyBorder="1" applyAlignment="1" applyProtection="1">
      <alignment horizontal="center" vertical="center"/>
      <protection locked="0"/>
    </xf>
    <xf numFmtId="1" fontId="4" fillId="5" borderId="24" xfId="0" applyNumberFormat="1" applyFont="1" applyFill="1" applyBorder="1" applyAlignment="1" applyProtection="1">
      <alignment horizontal="center" vertical="center"/>
      <protection locked="0"/>
    </xf>
    <xf numFmtId="0" fontId="19" fillId="0" borderId="25" xfId="0" applyFont="1" applyBorder="1" applyAlignment="1">
      <alignment horizontal="center" vertical="center" wrapText="1"/>
    </xf>
    <xf numFmtId="0" fontId="5" fillId="0" borderId="17" xfId="0" applyFont="1" applyBorder="1" applyAlignment="1">
      <alignment horizontal="center" vertical="center"/>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164" fontId="0" fillId="5" borderId="13" xfId="0" applyNumberFormat="1" applyFill="1" applyBorder="1" applyAlignment="1" applyProtection="1">
      <alignment horizontal="center" vertical="center"/>
      <protection locked="0"/>
    </xf>
    <xf numFmtId="164" fontId="0" fillId="5" borderId="18" xfId="0" applyNumberFormat="1" applyFill="1" applyBorder="1" applyAlignment="1" applyProtection="1">
      <alignment horizontal="center" vertical="center"/>
      <protection locked="0"/>
    </xf>
    <xf numFmtId="164" fontId="0" fillId="5" borderId="15" xfId="0" applyNumberFormat="1" applyFill="1" applyBorder="1" applyAlignment="1" applyProtection="1">
      <alignment horizontal="center" vertical="center"/>
      <protection locked="0"/>
    </xf>
    <xf numFmtId="164" fontId="0" fillId="5" borderId="23" xfId="0" applyNumberFormat="1" applyFill="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2" xfId="0" applyFont="1" applyBorder="1" applyAlignment="1">
      <alignment horizontal="center" vertical="center" wrapText="1"/>
    </xf>
    <xf numFmtId="0" fontId="4" fillId="5" borderId="5" xfId="0" applyFont="1" applyFill="1" applyBorder="1" applyAlignment="1" applyProtection="1">
      <alignment horizontal="left" vertical="center"/>
      <protection locked="0"/>
    </xf>
    <xf numFmtId="0" fontId="4" fillId="5" borderId="19" xfId="0" applyFont="1" applyFill="1" applyBorder="1" applyAlignment="1" applyProtection="1">
      <alignment horizontal="left" vertical="center"/>
      <protection locked="0"/>
    </xf>
    <xf numFmtId="0" fontId="4" fillId="5" borderId="6"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0" fontId="5" fillId="0" borderId="3" xfId="0" applyFont="1" applyBorder="1" applyAlignment="1">
      <alignment horizontal="center" vertical="center"/>
    </xf>
    <xf numFmtId="0" fontId="4" fillId="5" borderId="2" xfId="0" applyFont="1" applyFill="1" applyBorder="1" applyAlignment="1" applyProtection="1">
      <alignment horizontal="left" vertical="center"/>
      <protection locked="0"/>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4" fontId="13" fillId="0" borderId="13" xfId="0" applyNumberFormat="1" applyFont="1" applyBorder="1" applyAlignment="1">
      <alignment horizontal="center" vertical="center"/>
    </xf>
    <xf numFmtId="4" fontId="13" fillId="0" borderId="18" xfId="0" applyNumberFormat="1" applyFont="1" applyBorder="1" applyAlignment="1">
      <alignment horizontal="center" vertical="center"/>
    </xf>
    <xf numFmtId="4" fontId="13" fillId="0" borderId="15" xfId="0" applyNumberFormat="1" applyFont="1" applyBorder="1" applyAlignment="1">
      <alignment horizontal="center" vertical="center"/>
    </xf>
    <xf numFmtId="0" fontId="3" fillId="2" borderId="22" xfId="0" applyFont="1" applyFill="1" applyBorder="1" applyAlignment="1">
      <alignment horizontal="left" vertical="center"/>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24" fillId="0" borderId="2"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0" xfId="0" applyFont="1" applyAlignment="1">
      <alignment horizontal="center"/>
    </xf>
    <xf numFmtId="164" fontId="0" fillId="5" borderId="31" xfId="0" applyNumberFormat="1" applyFill="1" applyBorder="1" applyAlignment="1" applyProtection="1">
      <alignment horizontal="center" vertical="center"/>
      <protection locked="0"/>
    </xf>
    <xf numFmtId="164" fontId="0" fillId="5" borderId="25" xfId="0" applyNumberFormat="1" applyFill="1" applyBorder="1" applyAlignment="1" applyProtection="1">
      <alignment horizontal="center" vertical="center"/>
      <protection locked="0"/>
    </xf>
    <xf numFmtId="164" fontId="0" fillId="5" borderId="32" xfId="0" applyNumberFormat="1" applyFill="1" applyBorder="1" applyAlignment="1" applyProtection="1">
      <alignment horizontal="center" vertical="center"/>
      <protection locked="0"/>
    </xf>
    <xf numFmtId="0" fontId="3" fillId="0" borderId="0" xfId="0" applyFont="1" applyAlignment="1">
      <alignment horizontal="left" vertical="center" wrapText="1"/>
    </xf>
    <xf numFmtId="0" fontId="19" fillId="2" borderId="27" xfId="0" applyFont="1" applyFill="1" applyBorder="1" applyAlignment="1">
      <alignment horizontal="center" vertical="center" wrapText="1"/>
    </xf>
    <xf numFmtId="0" fontId="19" fillId="0" borderId="0" xfId="0" applyFont="1" applyAlignment="1">
      <alignment horizontal="right" vertical="center" wrapText="1"/>
    </xf>
    <xf numFmtId="0" fontId="3" fillId="0" borderId="0" xfId="0" applyFont="1" applyAlignment="1">
      <alignment horizontal="center" vertical="center"/>
    </xf>
    <xf numFmtId="4" fontId="19" fillId="0" borderId="19" xfId="0" applyNumberFormat="1" applyFont="1" applyBorder="1" applyAlignment="1">
      <alignment horizontal="right" vertical="center"/>
    </xf>
    <xf numFmtId="0" fontId="3" fillId="2" borderId="47" xfId="0" applyFont="1" applyFill="1" applyBorder="1" applyAlignment="1">
      <alignment horizontal="left"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9" fillId="5" borderId="27" xfId="0" applyFont="1" applyFill="1" applyBorder="1" applyAlignment="1" applyProtection="1">
      <alignment horizontal="left" vertical="center" wrapText="1"/>
      <protection locked="0"/>
    </xf>
    <xf numFmtId="0" fontId="3" fillId="0" borderId="26" xfId="0" applyFont="1" applyBorder="1" applyAlignment="1">
      <alignment horizontal="left" vertical="center" wrapText="1"/>
    </xf>
    <xf numFmtId="0" fontId="3" fillId="0" borderId="44" xfId="0" applyFont="1" applyBorder="1" applyAlignment="1">
      <alignment horizontal="left" vertical="center" wrapText="1"/>
    </xf>
    <xf numFmtId="0" fontId="1" fillId="0" borderId="27" xfId="0" applyFont="1" applyBorder="1" applyAlignment="1">
      <alignment horizontal="left" vertical="center" wrapText="1"/>
    </xf>
    <xf numFmtId="0" fontId="9" fillId="5" borderId="27" xfId="0" applyFont="1" applyFill="1" applyBorder="1" applyAlignment="1" applyProtection="1">
      <alignment horizontal="left" vertical="top" wrapText="1"/>
      <protection locked="0"/>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47" fillId="4" borderId="27" xfId="0" applyFont="1" applyFill="1" applyBorder="1" applyAlignment="1" applyProtection="1">
      <alignment horizontal="center" vertical="center"/>
      <protection locked="0"/>
    </xf>
    <xf numFmtId="0" fontId="43" fillId="2" borderId="27" xfId="0" applyFont="1" applyFill="1" applyBorder="1" applyAlignment="1">
      <alignment horizontal="left" vertical="center" wrapText="1"/>
    </xf>
    <xf numFmtId="0" fontId="24" fillId="0" borderId="22" xfId="0" applyFont="1" applyBorder="1" applyAlignment="1">
      <alignment horizontal="center" vertical="center" wrapText="1"/>
    </xf>
    <xf numFmtId="0" fontId="24" fillId="0" borderId="24" xfId="0" applyFont="1" applyBorder="1" applyAlignment="1">
      <alignment horizontal="center" vertical="center" wrapText="1"/>
    </xf>
    <xf numFmtId="0" fontId="3" fillId="2" borderId="0" xfId="0" applyFont="1" applyFill="1" applyAlignment="1">
      <alignment horizontal="left" vertical="center" wrapText="1"/>
    </xf>
    <xf numFmtId="0" fontId="58" fillId="3" borderId="0" xfId="0" applyFont="1" applyFill="1" applyAlignment="1">
      <alignment horizontal="center" vertical="center" wrapText="1"/>
    </xf>
    <xf numFmtId="0" fontId="9" fillId="5" borderId="22" xfId="0" applyFont="1" applyFill="1" applyBorder="1" applyAlignment="1" applyProtection="1">
      <alignment horizontal="right"/>
      <protection locked="0"/>
    </xf>
    <xf numFmtId="0" fontId="9" fillId="5" borderId="23" xfId="0" applyFont="1" applyFill="1" applyBorder="1" applyAlignment="1" applyProtection="1">
      <alignment horizontal="right"/>
      <protection locked="0"/>
    </xf>
    <xf numFmtId="0" fontId="9" fillId="5" borderId="24" xfId="0" applyFont="1" applyFill="1" applyBorder="1" applyAlignment="1" applyProtection="1">
      <alignment horizontal="right"/>
      <protection locked="0"/>
    </xf>
    <xf numFmtId="0" fontId="4" fillId="0" borderId="0" xfId="0" applyFont="1" applyAlignment="1">
      <alignment horizontal="center" vertical="top" wrapText="1"/>
    </xf>
    <xf numFmtId="0" fontId="9" fillId="0" borderId="25" xfId="0" applyFont="1" applyBorder="1" applyAlignment="1">
      <alignment horizontal="right" vertical="top"/>
    </xf>
    <xf numFmtId="0" fontId="60" fillId="0" borderId="0" xfId="0" applyFont="1" applyAlignment="1">
      <alignment horizontal="center" vertical="center"/>
    </xf>
    <xf numFmtId="0" fontId="2" fillId="0" borderId="0" xfId="0" applyFont="1" applyAlignment="1">
      <alignment horizontal="center" vertical="center" wrapText="1"/>
    </xf>
    <xf numFmtId="0" fontId="4" fillId="5" borderId="22" xfId="0" applyFont="1" applyFill="1" applyBorder="1" applyAlignment="1" applyProtection="1">
      <alignment horizontal="left" vertical="center" wrapText="1"/>
      <protection locked="0"/>
    </xf>
    <xf numFmtId="0" fontId="4" fillId="5" borderId="23" xfId="0" applyFont="1" applyFill="1" applyBorder="1" applyAlignment="1" applyProtection="1">
      <alignment horizontal="left" vertical="center" wrapText="1"/>
      <protection locked="0"/>
    </xf>
    <xf numFmtId="0" fontId="4" fillId="5" borderId="24" xfId="0" applyFont="1" applyFill="1" applyBorder="1" applyAlignment="1" applyProtection="1">
      <alignment horizontal="left" vertical="center" wrapText="1"/>
      <protection locked="0"/>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30" xfId="0" applyFont="1" applyBorder="1" applyAlignment="1">
      <alignment horizontal="center" vertical="center"/>
    </xf>
    <xf numFmtId="0" fontId="19" fillId="0" borderId="2" xfId="0" applyFont="1" applyBorder="1" applyAlignment="1">
      <alignment horizontal="center" vertical="center"/>
    </xf>
    <xf numFmtId="164" fontId="0" fillId="5" borderId="7" xfId="0" applyNumberFormat="1" applyFill="1" applyBorder="1" applyAlignment="1" applyProtection="1">
      <alignment horizontal="center" vertical="center"/>
      <protection locked="0"/>
    </xf>
    <xf numFmtId="164" fontId="0" fillId="5" borderId="8" xfId="0" applyNumberFormat="1" applyFill="1" applyBorder="1" applyAlignment="1" applyProtection="1">
      <alignment horizontal="center" vertical="center"/>
      <protection locked="0"/>
    </xf>
    <xf numFmtId="0" fontId="34" fillId="0" borderId="5" xfId="0" applyFont="1" applyBorder="1" applyAlignment="1" applyProtection="1">
      <alignment horizontal="left" vertical="center"/>
      <protection locked="0"/>
    </xf>
    <xf numFmtId="0" fontId="34" fillId="0" borderId="19"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4" fillId="0" borderId="44" xfId="0" applyFont="1" applyBorder="1" applyAlignment="1">
      <alignment horizontal="left" vertical="center" wrapText="1"/>
    </xf>
    <xf numFmtId="0" fontId="29" fillId="0" borderId="27" xfId="0" applyFont="1" applyBorder="1" applyAlignment="1">
      <alignment horizontal="left" vertical="center" wrapText="1"/>
    </xf>
    <xf numFmtId="0" fontId="6" fillId="0" borderId="0" xfId="0" applyFont="1" applyAlignment="1">
      <alignment horizontal="left"/>
    </xf>
    <xf numFmtId="0" fontId="0" fillId="7" borderId="27" xfId="0" applyFill="1" applyBorder="1" applyAlignment="1" applyProtection="1">
      <alignment horizontal="center"/>
      <protection locked="0"/>
    </xf>
    <xf numFmtId="0" fontId="4" fillId="5" borderId="22"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4" fillId="5" borderId="24" xfId="0" applyFont="1" applyFill="1" applyBorder="1" applyAlignment="1" applyProtection="1">
      <alignment horizontal="center" vertical="center" wrapText="1"/>
      <protection locked="0"/>
    </xf>
    <xf numFmtId="0" fontId="46" fillId="0" borderId="22" xfId="0" applyFont="1" applyBorder="1" applyAlignment="1">
      <alignment horizontal="left" vertical="center" wrapText="1"/>
    </xf>
    <xf numFmtId="0" fontId="46" fillId="0" borderId="23" xfId="0" applyFont="1" applyBorder="1" applyAlignment="1">
      <alignment horizontal="left" vertical="center" wrapText="1"/>
    </xf>
    <xf numFmtId="0" fontId="46" fillId="0" borderId="24" xfId="0" applyFont="1" applyBorder="1" applyAlignment="1">
      <alignment horizontal="left" vertical="center" wrapText="1"/>
    </xf>
    <xf numFmtId="0" fontId="9" fillId="0" borderId="31" xfId="0" applyFont="1" applyBorder="1" applyAlignment="1">
      <alignment horizontal="left" vertical="center" wrapText="1"/>
    </xf>
    <xf numFmtId="0" fontId="9" fillId="0" borderId="25" xfId="0" applyFont="1" applyBorder="1" applyAlignment="1">
      <alignment horizontal="left" vertical="center" wrapText="1"/>
    </xf>
    <xf numFmtId="0" fontId="9" fillId="0" borderId="32" xfId="0" applyFont="1" applyBorder="1" applyAlignment="1">
      <alignment horizontal="left" vertical="center" wrapText="1"/>
    </xf>
    <xf numFmtId="0" fontId="6" fillId="0" borderId="0" xfId="0" applyFont="1" applyAlignment="1">
      <alignment horizontal="left" vertical="center"/>
    </xf>
    <xf numFmtId="0" fontId="9" fillId="0" borderId="27" xfId="0" applyFont="1" applyBorder="1" applyAlignment="1">
      <alignment horizontal="left" vertical="center" wrapText="1"/>
    </xf>
    <xf numFmtId="0" fontId="9" fillId="2" borderId="31"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9" fillId="0" borderId="30" xfId="0" applyFont="1" applyBorder="1" applyAlignment="1">
      <alignment horizontal="center" vertical="center"/>
    </xf>
    <xf numFmtId="0" fontId="9" fillId="0" borderId="33" xfId="0" applyFont="1" applyBorder="1" applyAlignment="1">
      <alignment horizontal="center" vertical="center"/>
    </xf>
    <xf numFmtId="0" fontId="9" fillId="0" borderId="2" xfId="0" applyFont="1" applyBorder="1" applyAlignment="1">
      <alignment horizontal="center" vertical="center"/>
    </xf>
    <xf numFmtId="0" fontId="54" fillId="0" borderId="27" xfId="0" applyFont="1" applyBorder="1" applyAlignment="1">
      <alignment horizontal="left" vertical="center" wrapText="1"/>
    </xf>
    <xf numFmtId="49" fontId="0" fillId="5" borderId="7" xfId="0" applyNumberFormat="1" applyFill="1" applyBorder="1" applyAlignment="1" applyProtection="1">
      <alignment horizontal="center" vertical="center"/>
      <protection locked="0"/>
    </xf>
    <xf numFmtId="49" fontId="0" fillId="5" borderId="8" xfId="0" applyNumberFormat="1" applyFill="1" applyBorder="1" applyAlignment="1" applyProtection="1">
      <alignment horizontal="center" vertical="center"/>
      <protection locked="0"/>
    </xf>
    <xf numFmtId="49" fontId="4" fillId="5" borderId="27" xfId="0" applyNumberFormat="1" applyFont="1" applyFill="1" applyBorder="1" applyAlignment="1" applyProtection="1">
      <alignment horizontal="center" vertical="center"/>
      <protection locked="0"/>
    </xf>
    <xf numFmtId="0" fontId="19" fillId="0" borderId="27" xfId="0" applyFont="1" applyBorder="1" applyAlignment="1">
      <alignment horizontal="center" vertical="center" wrapText="1"/>
    </xf>
    <xf numFmtId="0" fontId="2" fillId="5" borderId="11" xfId="0" applyFont="1" applyFill="1" applyBorder="1" applyAlignment="1" applyProtection="1">
      <alignment horizontal="left" vertical="top" wrapText="1"/>
      <protection locked="0"/>
    </xf>
    <xf numFmtId="0" fontId="2" fillId="5" borderId="16" xfId="0" applyFont="1" applyFill="1" applyBorder="1" applyAlignment="1" applyProtection="1">
      <alignment horizontal="left" vertical="top" wrapText="1"/>
      <protection locked="0"/>
    </xf>
    <xf numFmtId="0" fontId="2" fillId="5" borderId="12" xfId="0" applyFont="1" applyFill="1" applyBorder="1" applyAlignment="1" applyProtection="1">
      <alignment horizontal="left" vertical="top" wrapText="1"/>
      <protection locked="0"/>
    </xf>
    <xf numFmtId="0" fontId="2" fillId="5" borderId="7" xfId="0" applyFont="1" applyFill="1" applyBorder="1" applyAlignment="1" applyProtection="1">
      <alignment horizontal="left" vertical="top" wrapText="1"/>
      <protection locked="0"/>
    </xf>
    <xf numFmtId="0" fontId="2" fillId="5" borderId="26" xfId="0" applyFont="1" applyFill="1" applyBorder="1" applyAlignment="1" applyProtection="1">
      <alignment horizontal="left" vertical="top" wrapText="1"/>
      <protection locked="0"/>
    </xf>
    <xf numFmtId="0" fontId="2" fillId="5" borderId="8" xfId="0" applyFont="1" applyFill="1" applyBorder="1" applyAlignment="1" applyProtection="1">
      <alignment horizontal="left" vertical="top" wrapText="1"/>
      <protection locked="0"/>
    </xf>
    <xf numFmtId="0" fontId="2" fillId="5" borderId="22" xfId="0" applyFont="1" applyFill="1" applyBorder="1" applyAlignment="1" applyProtection="1">
      <alignment horizontal="left" vertical="center"/>
      <protection locked="0"/>
    </xf>
    <xf numFmtId="0" fontId="2" fillId="5" borderId="23" xfId="0" applyFont="1" applyFill="1" applyBorder="1" applyAlignment="1" applyProtection="1">
      <alignment horizontal="left" vertical="center"/>
      <protection locked="0"/>
    </xf>
    <xf numFmtId="0" fontId="2" fillId="5" borderId="24" xfId="0" applyFont="1" applyFill="1" applyBorder="1" applyAlignment="1" applyProtection="1">
      <alignment horizontal="left" vertical="center"/>
      <protection locked="0"/>
    </xf>
    <xf numFmtId="0" fontId="35" fillId="5" borderId="22" xfId="1" applyFill="1" applyBorder="1" applyAlignment="1" applyProtection="1">
      <alignment horizontal="left" vertical="center"/>
      <protection locked="0"/>
    </xf>
    <xf numFmtId="0" fontId="9" fillId="0" borderId="16" xfId="0" applyFont="1" applyBorder="1" applyAlignment="1">
      <alignment horizontal="left" vertical="top"/>
    </xf>
    <xf numFmtId="0" fontId="9" fillId="0" borderId="25" xfId="0" applyFont="1" applyBorder="1" applyAlignment="1">
      <alignment horizontal="left" vertical="top"/>
    </xf>
    <xf numFmtId="0" fontId="4" fillId="0" borderId="25" xfId="0" applyFont="1" applyBorder="1" applyAlignment="1">
      <alignment horizontal="left" vertical="top"/>
    </xf>
    <xf numFmtId="0" fontId="9" fillId="0" borderId="0" xfId="0" applyFont="1" applyAlignment="1">
      <alignment horizontal="left" vertical="top"/>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49" fontId="4" fillId="5" borderId="13" xfId="0" applyNumberFormat="1" applyFont="1" applyFill="1" applyBorder="1" applyAlignment="1" applyProtection="1">
      <alignment horizontal="center" vertical="center"/>
      <protection locked="0"/>
    </xf>
    <xf numFmtId="49" fontId="4" fillId="5" borderId="15" xfId="0" applyNumberFormat="1" applyFont="1" applyFill="1" applyBorder="1" applyAlignment="1" applyProtection="1">
      <alignment horizontal="center" vertical="center"/>
      <protection locked="0"/>
    </xf>
    <xf numFmtId="0" fontId="31" fillId="0" borderId="30" xfId="0" applyFont="1" applyBorder="1" applyAlignment="1">
      <alignment horizontal="center" vertical="center" wrapText="1"/>
    </xf>
    <xf numFmtId="0" fontId="31" fillId="0" borderId="43" xfId="0" applyFont="1" applyBorder="1" applyAlignment="1">
      <alignment horizontal="center" vertical="center" wrapText="1"/>
    </xf>
    <xf numFmtId="0" fontId="31" fillId="9" borderId="30" xfId="0" applyFont="1" applyFill="1" applyBorder="1" applyAlignment="1">
      <alignment horizontal="center" vertical="center" wrapText="1"/>
    </xf>
    <xf numFmtId="0" fontId="31" fillId="9" borderId="43" xfId="0" applyFont="1" applyFill="1" applyBorder="1" applyAlignment="1">
      <alignment horizontal="center" vertical="center" wrapText="1"/>
    </xf>
    <xf numFmtId="0" fontId="31" fillId="8" borderId="30" xfId="0" applyFont="1" applyFill="1" applyBorder="1" applyAlignment="1">
      <alignment horizontal="center" vertical="center" wrapText="1"/>
    </xf>
    <xf numFmtId="0" fontId="31" fillId="8" borderId="43" xfId="0" applyFont="1" applyFill="1" applyBorder="1" applyAlignment="1">
      <alignment horizontal="center" vertical="center" wrapText="1"/>
    </xf>
    <xf numFmtId="0" fontId="31" fillId="10" borderId="30" xfId="0" applyFont="1" applyFill="1" applyBorder="1" applyAlignment="1">
      <alignment horizontal="center" vertical="center" wrapText="1"/>
    </xf>
    <xf numFmtId="0" fontId="31" fillId="10" borderId="2" xfId="0" applyFont="1" applyFill="1" applyBorder="1" applyAlignment="1">
      <alignment horizontal="center"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2" borderId="30" xfId="0" applyFont="1" applyFill="1" applyBorder="1" applyAlignment="1">
      <alignment horizontal="center" vertical="center" wrapText="1"/>
    </xf>
    <xf numFmtId="0" fontId="31" fillId="2" borderId="43" xfId="0" applyFont="1" applyFill="1" applyBorder="1" applyAlignment="1">
      <alignment horizontal="center" vertical="center" wrapText="1"/>
    </xf>
    <xf numFmtId="4" fontId="31" fillId="0" borderId="30" xfId="0" applyNumberFormat="1" applyFont="1" applyBorder="1" applyAlignment="1">
      <alignment horizontal="center" vertical="center" wrapText="1"/>
    </xf>
    <xf numFmtId="4" fontId="31" fillId="0" borderId="43" xfId="0" applyNumberFormat="1" applyFont="1" applyBorder="1" applyAlignment="1">
      <alignment horizontal="center" vertical="center" wrapText="1"/>
    </xf>
    <xf numFmtId="0" fontId="22" fillId="0" borderId="35" xfId="0" applyFont="1" applyBorder="1" applyAlignment="1">
      <alignment horizontal="center" vertical="center" wrapText="1"/>
    </xf>
    <xf numFmtId="0" fontId="22" fillId="6" borderId="36" xfId="0" applyFont="1" applyFill="1" applyBorder="1" applyAlignment="1">
      <alignment horizontal="center" vertical="center" wrapText="1"/>
    </xf>
    <xf numFmtId="0" fontId="22" fillId="6" borderId="39" xfId="0" applyFont="1" applyFill="1" applyBorder="1" applyAlignment="1">
      <alignment horizontal="center" vertical="center" wrapText="1"/>
    </xf>
    <xf numFmtId="0" fontId="22" fillId="2" borderId="40"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2" fillId="6" borderId="22"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0" borderId="37" xfId="0" applyFont="1" applyBorder="1" applyAlignment="1">
      <alignment horizontal="center" vertical="center" wrapText="1"/>
    </xf>
    <xf numFmtId="0" fontId="22" fillId="0" borderId="41" xfId="0" applyFont="1" applyBorder="1" applyAlignment="1">
      <alignment horizontal="center" vertical="center" wrapText="1"/>
    </xf>
    <xf numFmtId="0" fontId="22" fillId="6" borderId="42" xfId="0" applyFont="1" applyFill="1" applyBorder="1" applyAlignment="1">
      <alignment horizontal="center" vertical="center" wrapText="1"/>
    </xf>
    <xf numFmtId="0" fontId="22" fillId="6" borderId="38" xfId="0" applyFont="1" applyFill="1" applyBorder="1" applyAlignment="1">
      <alignment horizontal="center" vertical="center" wrapText="1"/>
    </xf>
    <xf numFmtId="0" fontId="22" fillId="6" borderId="27" xfId="0" applyFont="1" applyFill="1" applyBorder="1" applyAlignment="1">
      <alignment horizontal="center" vertical="center" wrapText="1"/>
    </xf>
    <xf numFmtId="0" fontId="22" fillId="0" borderId="36" xfId="0" applyFont="1" applyBorder="1" applyAlignment="1">
      <alignment horizontal="center" vertical="center" wrapText="1"/>
    </xf>
    <xf numFmtId="0" fontId="22" fillId="6" borderId="30" xfId="0" applyFont="1" applyFill="1" applyBorder="1" applyAlignment="1">
      <alignment horizontal="center" vertical="center" wrapText="1"/>
    </xf>
    <xf numFmtId="0" fontId="22" fillId="6" borderId="2" xfId="0" applyFont="1" applyFill="1" applyBorder="1" applyAlignment="1">
      <alignment horizontal="center" vertical="center" wrapText="1"/>
    </xf>
  </cellXfs>
  <cellStyles count="5">
    <cellStyle name="Hiperłącze" xfId="1" builtinId="8"/>
    <cellStyle name="Normalny" xfId="0" builtinId="0"/>
    <cellStyle name="Normalny 2" xfId="2" xr:uid="{FB2583DF-57BF-4CB1-BB0E-50C0B23CE0CE}"/>
    <cellStyle name="Normalny 3" xfId="3" xr:uid="{E452C98F-7DAF-4F67-BE2B-E45B56A5ED27}"/>
    <cellStyle name="Procentowy 2" xfId="4" xr:uid="{6788FAFF-D574-4CBE-892D-3F4F364328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EC575-4709-4DFD-BDBC-EE5705932314}">
  <sheetPr codeName="Arkusz1">
    <pageSetUpPr fitToPage="1"/>
  </sheetPr>
  <dimension ref="A1:AD261"/>
  <sheetViews>
    <sheetView tabSelected="1" topLeftCell="A9" zoomScale="115" zoomScaleNormal="115" workbookViewId="0">
      <selection activeCell="B24" sqref="B24"/>
    </sheetView>
  </sheetViews>
  <sheetFormatPr defaultColWidth="9.140625" defaultRowHeight="15" x14ac:dyDescent="0.25"/>
  <cols>
    <col min="1" max="1" width="11.85546875" customWidth="1"/>
    <col min="2" max="2" width="24.42578125" customWidth="1"/>
    <col min="3" max="3" width="23" customWidth="1"/>
    <col min="4" max="4" width="18.85546875" customWidth="1"/>
    <col min="5" max="5" width="19.140625" customWidth="1"/>
    <col min="6" max="6" width="18.42578125" customWidth="1"/>
    <col min="7" max="7" width="19.5703125" customWidth="1"/>
    <col min="8" max="8" width="22.140625" customWidth="1"/>
    <col min="9" max="9" width="9.140625" customWidth="1"/>
    <col min="10" max="14" width="9.140625" hidden="1" customWidth="1"/>
    <col min="15" max="15" width="42.5703125" hidden="1" customWidth="1"/>
    <col min="16" max="26" width="9.140625" hidden="1" customWidth="1"/>
    <col min="27" max="28" width="0" hidden="1" customWidth="1"/>
  </cols>
  <sheetData>
    <row r="1" spans="1:30" ht="24" customHeight="1" x14ac:dyDescent="0.25">
      <c r="A1" s="256" t="s">
        <v>472</v>
      </c>
      <c r="B1" s="256"/>
      <c r="C1" s="256"/>
      <c r="D1" s="256"/>
      <c r="E1" s="256"/>
      <c r="F1" s="256"/>
      <c r="G1" s="256"/>
      <c r="H1" s="256"/>
      <c r="I1" s="256"/>
      <c r="J1" s="42"/>
      <c r="K1" s="42"/>
      <c r="L1" s="42"/>
    </row>
    <row r="2" spans="1:30" ht="11.25" customHeight="1" x14ac:dyDescent="0.25">
      <c r="A2" s="147" t="s">
        <v>496</v>
      </c>
      <c r="B2" s="44"/>
      <c r="C2" s="44"/>
      <c r="D2" s="44"/>
      <c r="E2" s="44"/>
      <c r="F2" s="44"/>
      <c r="G2" s="44"/>
      <c r="H2" s="44"/>
      <c r="I2" s="45"/>
      <c r="J2" s="45"/>
    </row>
    <row r="3" spans="1:30" ht="93.75" customHeight="1" x14ac:dyDescent="0.25">
      <c r="A3" s="297" t="s">
        <v>488</v>
      </c>
      <c r="B3" s="297"/>
      <c r="C3" s="297"/>
      <c r="D3" s="297"/>
      <c r="E3" s="297"/>
      <c r="F3" s="297"/>
      <c r="G3" s="297"/>
      <c r="H3" s="297"/>
      <c r="I3" s="297"/>
      <c r="J3" s="45"/>
      <c r="AD3" s="146"/>
    </row>
    <row r="4" spans="1:30" ht="10.5" customHeight="1" x14ac:dyDescent="0.25">
      <c r="A4" s="43"/>
      <c r="B4" s="44"/>
      <c r="C4" s="44"/>
      <c r="D4" s="44"/>
      <c r="E4" s="44"/>
      <c r="F4" s="44"/>
      <c r="G4" s="44"/>
      <c r="H4" s="44"/>
      <c r="I4" s="45"/>
      <c r="J4" s="45"/>
    </row>
    <row r="5" spans="1:30" ht="18.75" x14ac:dyDescent="0.3">
      <c r="A5" s="273"/>
      <c r="B5" s="274"/>
      <c r="C5" s="275"/>
      <c r="D5" s="46"/>
      <c r="F5" s="46"/>
      <c r="G5" s="257"/>
      <c r="H5" s="258"/>
      <c r="I5" s="259"/>
      <c r="J5" s="47"/>
    </row>
    <row r="6" spans="1:30" ht="17.25" customHeight="1" x14ac:dyDescent="0.25">
      <c r="A6" s="313" t="s">
        <v>324</v>
      </c>
      <c r="B6" s="314"/>
      <c r="C6" s="314"/>
      <c r="H6" s="261" t="s">
        <v>14</v>
      </c>
      <c r="I6" s="261"/>
      <c r="J6" s="48"/>
      <c r="K6" s="48"/>
      <c r="L6" s="48"/>
    </row>
    <row r="8" spans="1:30" ht="18.75" customHeight="1" x14ac:dyDescent="0.25">
      <c r="A8" s="302"/>
      <c r="B8" s="303"/>
      <c r="C8" s="303"/>
      <c r="D8" s="303"/>
      <c r="E8" s="304"/>
      <c r="G8" s="260" t="s">
        <v>487</v>
      </c>
      <c r="H8" s="260"/>
      <c r="I8" s="260"/>
      <c r="J8" s="49"/>
      <c r="K8" s="49"/>
      <c r="L8" s="49"/>
    </row>
    <row r="9" spans="1:30" ht="48" customHeight="1" x14ac:dyDescent="0.25">
      <c r="A9" s="305"/>
      <c r="B9" s="306"/>
      <c r="C9" s="306"/>
      <c r="D9" s="306"/>
      <c r="E9" s="307"/>
      <c r="F9" s="50"/>
      <c r="G9" s="260"/>
      <c r="H9" s="260"/>
      <c r="I9" s="260"/>
      <c r="J9" s="49"/>
      <c r="K9" s="49"/>
      <c r="L9" s="49"/>
    </row>
    <row r="10" spans="1:30" ht="22.5" customHeight="1" x14ac:dyDescent="0.3">
      <c r="A10" s="315" t="s">
        <v>15</v>
      </c>
      <c r="B10" s="315"/>
      <c r="C10" s="315"/>
      <c r="D10" s="46"/>
      <c r="E10" s="50"/>
      <c r="F10" s="50"/>
      <c r="G10" s="50"/>
      <c r="H10" s="50"/>
      <c r="I10" s="50"/>
      <c r="J10" s="51"/>
    </row>
    <row r="11" spans="1:30" ht="21" customHeight="1" x14ac:dyDescent="0.25">
      <c r="A11" s="308"/>
      <c r="B11" s="309"/>
      <c r="C11" s="309"/>
      <c r="D11" s="309"/>
      <c r="E11" s="310"/>
      <c r="F11" s="50"/>
      <c r="G11" s="50"/>
      <c r="H11" s="50"/>
    </row>
    <row r="12" spans="1:30" ht="25.5" customHeight="1" x14ac:dyDescent="0.3">
      <c r="A12" s="48" t="s">
        <v>16</v>
      </c>
      <c r="B12" s="52"/>
      <c r="C12" s="52"/>
      <c r="D12" s="53"/>
      <c r="E12" s="53"/>
      <c r="F12" s="46"/>
      <c r="G12" s="46"/>
      <c r="H12" s="46"/>
    </row>
    <row r="13" spans="1:30" ht="21" x14ac:dyDescent="0.35">
      <c r="A13" s="311"/>
      <c r="B13" s="309"/>
      <c r="C13" s="309"/>
      <c r="D13" s="309"/>
      <c r="E13" s="310"/>
      <c r="F13" s="46"/>
      <c r="G13" s="54"/>
      <c r="H13" s="46"/>
    </row>
    <row r="14" spans="1:30" ht="24" customHeight="1" x14ac:dyDescent="0.3">
      <c r="A14" s="312" t="s">
        <v>17</v>
      </c>
      <c r="B14" s="312"/>
      <c r="C14" s="312"/>
      <c r="D14" s="312"/>
      <c r="E14" s="312"/>
      <c r="F14" s="46"/>
      <c r="G14" s="46"/>
      <c r="H14" s="46"/>
    </row>
    <row r="15" spans="1:30" ht="14.25" customHeight="1" x14ac:dyDescent="0.35">
      <c r="A15" s="231"/>
      <c r="B15" s="231"/>
      <c r="C15" s="231"/>
      <c r="D15" s="231"/>
      <c r="E15" s="231"/>
      <c r="F15" s="231"/>
      <c r="G15" s="231"/>
      <c r="H15" s="231"/>
    </row>
    <row r="16" spans="1:30" ht="17.25" customHeight="1" x14ac:dyDescent="0.4">
      <c r="A16" s="262" t="s">
        <v>18</v>
      </c>
      <c r="B16" s="262"/>
      <c r="C16" s="262"/>
      <c r="D16" s="262"/>
      <c r="E16" s="262"/>
      <c r="F16" s="262"/>
      <c r="G16" s="262"/>
      <c r="H16" s="262"/>
      <c r="I16" s="262"/>
      <c r="J16" s="55"/>
      <c r="K16" s="55"/>
      <c r="L16" s="55"/>
    </row>
    <row r="17" spans="1:12" ht="15.75" customHeight="1" x14ac:dyDescent="0.25">
      <c r="A17" s="263" t="s">
        <v>489</v>
      </c>
      <c r="B17" s="263"/>
      <c r="C17" s="263"/>
      <c r="D17" s="263"/>
      <c r="E17" s="263"/>
      <c r="F17" s="263"/>
      <c r="G17" s="263"/>
      <c r="H17" s="263"/>
      <c r="I17" s="263"/>
      <c r="J17" s="56"/>
      <c r="K17" s="56"/>
      <c r="L17" s="56"/>
    </row>
    <row r="19" spans="1:12" ht="17.25" customHeight="1" x14ac:dyDescent="0.35">
      <c r="A19" s="173" t="s">
        <v>490</v>
      </c>
      <c r="B19" s="173"/>
      <c r="C19" s="173"/>
      <c r="D19" s="173"/>
      <c r="E19" s="173"/>
      <c r="F19" s="58"/>
      <c r="G19" s="58"/>
      <c r="H19" s="58"/>
      <c r="I19" s="58"/>
      <c r="J19" s="58"/>
    </row>
    <row r="20" spans="1:12" ht="22.5" customHeight="1" x14ac:dyDescent="0.25">
      <c r="A20" s="264"/>
      <c r="B20" s="265"/>
      <c r="C20" s="265"/>
      <c r="D20" s="265"/>
      <c r="E20" s="265"/>
      <c r="F20" s="265"/>
      <c r="G20" s="265"/>
      <c r="H20" s="265"/>
      <c r="I20" s="266"/>
    </row>
    <row r="22" spans="1:12" ht="30" customHeight="1" x14ac:dyDescent="0.25">
      <c r="A22" s="131" t="s">
        <v>19</v>
      </c>
      <c r="B22" s="22"/>
      <c r="D22" s="131" t="s">
        <v>444</v>
      </c>
      <c r="E22" s="22"/>
      <c r="F22" s="174" t="s">
        <v>457</v>
      </c>
      <c r="G22" s="175"/>
      <c r="H22" s="176"/>
      <c r="I22" s="177"/>
    </row>
    <row r="23" spans="1:12" ht="14.25" customHeight="1" x14ac:dyDescent="0.3">
      <c r="A23" s="59"/>
      <c r="B23" s="53"/>
      <c r="C23" s="53"/>
      <c r="D23" s="53"/>
      <c r="E23" s="53"/>
      <c r="F23" s="132"/>
    </row>
    <row r="24" spans="1:12" ht="46.5" customHeight="1" x14ac:dyDescent="0.25">
      <c r="A24" s="134" t="s">
        <v>445</v>
      </c>
      <c r="B24" s="22"/>
      <c r="C24" s="237" t="s">
        <v>455</v>
      </c>
      <c r="D24" s="175"/>
      <c r="E24" s="22"/>
      <c r="F24" s="174" t="s">
        <v>456</v>
      </c>
      <c r="G24" s="175"/>
      <c r="H24" s="176"/>
      <c r="I24" s="177"/>
    </row>
    <row r="25" spans="1:12" ht="15" customHeight="1" x14ac:dyDescent="0.3">
      <c r="A25" s="59"/>
      <c r="B25" s="53"/>
      <c r="C25" s="53"/>
      <c r="D25" s="53"/>
      <c r="E25" s="53"/>
      <c r="F25" s="53"/>
    </row>
    <row r="26" spans="1:12" ht="34.5" customHeight="1" x14ac:dyDescent="0.25">
      <c r="A26" s="133" t="s">
        <v>20</v>
      </c>
      <c r="B26" s="148"/>
      <c r="C26" s="174" t="s">
        <v>355</v>
      </c>
      <c r="D26" s="175"/>
      <c r="E26" s="22"/>
      <c r="F26" s="174" t="s">
        <v>465</v>
      </c>
      <c r="G26" s="175"/>
      <c r="H26" s="176"/>
      <c r="I26" s="177"/>
      <c r="J26" s="60"/>
    </row>
    <row r="27" spans="1:12" ht="18.75" x14ac:dyDescent="0.3">
      <c r="A27" s="59"/>
      <c r="B27" s="59"/>
      <c r="C27" s="61"/>
      <c r="D27" s="46"/>
      <c r="E27" s="46"/>
    </row>
    <row r="28" spans="1:12" ht="23.25" x14ac:dyDescent="0.35">
      <c r="A28" s="57" t="s">
        <v>329</v>
      </c>
      <c r="B28" s="58"/>
      <c r="C28" s="58"/>
      <c r="D28" s="58"/>
      <c r="E28" s="58"/>
    </row>
    <row r="29" spans="1:12" ht="37.5" customHeight="1" x14ac:dyDescent="0.3">
      <c r="A29" s="241" t="s">
        <v>325</v>
      </c>
      <c r="B29" s="242"/>
      <c r="C29" s="210" t="s">
        <v>326</v>
      </c>
      <c r="D29" s="211"/>
      <c r="E29" s="212"/>
      <c r="F29" s="62"/>
      <c r="G29" s="62"/>
      <c r="H29" s="46"/>
      <c r="I29" s="46"/>
      <c r="J29" s="46"/>
    </row>
    <row r="30" spans="1:12" ht="19.5" thickBot="1" x14ac:dyDescent="0.35">
      <c r="A30" s="185">
        <v>1</v>
      </c>
      <c r="B30" s="186"/>
      <c r="C30" s="185">
        <v>2</v>
      </c>
      <c r="D30" s="203"/>
      <c r="E30" s="186"/>
      <c r="F30" s="63"/>
      <c r="G30" s="63"/>
      <c r="H30" s="46"/>
      <c r="I30" s="46"/>
      <c r="J30" s="46"/>
    </row>
    <row r="31" spans="1:12" ht="18.75" x14ac:dyDescent="0.3">
      <c r="A31" s="223">
        <f>E59</f>
        <v>0</v>
      </c>
      <c r="B31" s="225"/>
      <c r="C31" s="223">
        <f>E58</f>
        <v>0</v>
      </c>
      <c r="D31" s="224"/>
      <c r="E31" s="225"/>
      <c r="F31" s="64"/>
      <c r="G31" s="65"/>
      <c r="H31" s="46"/>
      <c r="I31" s="46"/>
      <c r="J31" s="46"/>
    </row>
    <row r="33" spans="1:10" ht="23.25" x14ac:dyDescent="0.35">
      <c r="A33" s="57" t="s">
        <v>330</v>
      </c>
      <c r="B33" s="58"/>
      <c r="C33" s="66"/>
      <c r="D33" s="58"/>
      <c r="E33" s="58"/>
      <c r="F33" s="58"/>
      <c r="G33" s="58"/>
      <c r="H33" s="58"/>
      <c r="I33" s="58"/>
      <c r="J33" s="58"/>
    </row>
    <row r="34" spans="1:10" ht="18.75" x14ac:dyDescent="0.25">
      <c r="A34" s="226" t="s">
        <v>331</v>
      </c>
      <c r="B34" s="227"/>
      <c r="C34" s="227"/>
      <c r="D34" s="227"/>
      <c r="E34" s="227"/>
      <c r="F34" s="227"/>
      <c r="G34" s="227"/>
      <c r="H34" s="228"/>
      <c r="I34" s="62"/>
      <c r="J34" s="62"/>
    </row>
    <row r="35" spans="1:10" ht="18.75" customHeight="1" x14ac:dyDescent="0.25">
      <c r="A35" s="221" t="s">
        <v>21</v>
      </c>
      <c r="B35" s="219" t="s">
        <v>305</v>
      </c>
      <c r="C35" s="219"/>
      <c r="D35" s="219"/>
      <c r="E35" s="221" t="s">
        <v>327</v>
      </c>
      <c r="F35" s="221" t="s">
        <v>328</v>
      </c>
      <c r="G35" s="229" t="s">
        <v>467</v>
      </c>
      <c r="H35" s="229"/>
      <c r="I35" s="67"/>
      <c r="J35" s="67"/>
    </row>
    <row r="36" spans="1:10" ht="89.25" customHeight="1" x14ac:dyDescent="0.25">
      <c r="A36" s="222"/>
      <c r="B36" s="220"/>
      <c r="C36" s="220"/>
      <c r="D36" s="220"/>
      <c r="E36" s="222"/>
      <c r="F36" s="222"/>
      <c r="G36" s="230"/>
      <c r="H36" s="230"/>
      <c r="I36" s="67"/>
      <c r="J36" s="67"/>
    </row>
    <row r="37" spans="1:10" ht="18.75" x14ac:dyDescent="0.25">
      <c r="A37" s="222"/>
      <c r="B37" s="220"/>
      <c r="C37" s="220"/>
      <c r="D37" s="220"/>
      <c r="E37" s="222"/>
      <c r="F37" s="222"/>
      <c r="G37" s="69" t="s">
        <v>22</v>
      </c>
      <c r="H37" s="69" t="s">
        <v>23</v>
      </c>
      <c r="I37" s="67"/>
      <c r="J37" s="67"/>
    </row>
    <row r="38" spans="1:10" ht="15.75" thickBot="1" x14ac:dyDescent="0.3">
      <c r="A38" s="70">
        <v>1</v>
      </c>
      <c r="B38" s="217">
        <v>2</v>
      </c>
      <c r="C38" s="217"/>
      <c r="D38" s="217"/>
      <c r="E38" s="70">
        <v>3</v>
      </c>
      <c r="F38" s="70">
        <v>4</v>
      </c>
      <c r="G38" s="70">
        <v>5</v>
      </c>
      <c r="H38" s="70">
        <v>6</v>
      </c>
      <c r="I38" s="71"/>
      <c r="J38" s="71"/>
    </row>
    <row r="39" spans="1:10" ht="20.100000000000001" customHeight="1" x14ac:dyDescent="0.25">
      <c r="A39" s="72">
        <v>1</v>
      </c>
      <c r="B39" s="218"/>
      <c r="C39" s="218"/>
      <c r="D39" s="218"/>
      <c r="E39" s="5"/>
      <c r="F39" s="5"/>
      <c r="G39" s="3"/>
      <c r="H39" s="3"/>
    </row>
    <row r="40" spans="1:10" ht="20.100000000000001" customHeight="1" x14ac:dyDescent="0.25">
      <c r="A40" s="73">
        <v>2</v>
      </c>
      <c r="B40" s="216"/>
      <c r="C40" s="216"/>
      <c r="D40" s="216"/>
      <c r="E40" s="6"/>
      <c r="F40" s="6"/>
      <c r="G40" s="3"/>
      <c r="H40" s="3"/>
    </row>
    <row r="41" spans="1:10" ht="20.100000000000001" customHeight="1" x14ac:dyDescent="0.25">
      <c r="A41" s="73">
        <v>3</v>
      </c>
      <c r="B41" s="216"/>
      <c r="C41" s="216"/>
      <c r="D41" s="216"/>
      <c r="E41" s="6"/>
      <c r="F41" s="6"/>
      <c r="G41" s="3"/>
      <c r="H41" s="3"/>
    </row>
    <row r="42" spans="1:10" ht="20.100000000000001" customHeight="1" x14ac:dyDescent="0.25">
      <c r="A42" s="73">
        <v>4</v>
      </c>
      <c r="B42" s="216"/>
      <c r="C42" s="216"/>
      <c r="D42" s="216"/>
      <c r="E42" s="6"/>
      <c r="F42" s="6"/>
      <c r="G42" s="3"/>
      <c r="H42" s="3"/>
    </row>
    <row r="43" spans="1:10" ht="20.100000000000001" customHeight="1" x14ac:dyDescent="0.25">
      <c r="A43" s="73">
        <v>5</v>
      </c>
      <c r="B43" s="213"/>
      <c r="C43" s="214"/>
      <c r="D43" s="215"/>
      <c r="E43" s="6"/>
      <c r="F43" s="6"/>
      <c r="G43" s="3"/>
      <c r="H43" s="7"/>
    </row>
    <row r="44" spans="1:10" ht="20.100000000000001" customHeight="1" x14ac:dyDescent="0.25">
      <c r="A44" s="73">
        <v>6</v>
      </c>
      <c r="B44" s="213"/>
      <c r="C44" s="214"/>
      <c r="D44" s="215"/>
      <c r="E44" s="6"/>
      <c r="F44" s="6"/>
      <c r="G44" s="3"/>
      <c r="H44" s="7"/>
    </row>
    <row r="45" spans="1:10" ht="20.100000000000001" customHeight="1" x14ac:dyDescent="0.25">
      <c r="A45" s="73">
        <v>7</v>
      </c>
      <c r="B45" s="213"/>
      <c r="C45" s="214"/>
      <c r="D45" s="215"/>
      <c r="E45" s="6"/>
      <c r="F45" s="6"/>
      <c r="G45" s="3"/>
      <c r="H45" s="7"/>
    </row>
    <row r="46" spans="1:10" ht="20.100000000000001" customHeight="1" x14ac:dyDescent="0.25">
      <c r="A46" s="73">
        <v>8</v>
      </c>
      <c r="B46" s="213"/>
      <c r="C46" s="214"/>
      <c r="D46" s="215"/>
      <c r="E46" s="6"/>
      <c r="F46" s="6"/>
      <c r="G46" s="3"/>
      <c r="H46" s="7"/>
    </row>
    <row r="47" spans="1:10" ht="20.100000000000001" customHeight="1" x14ac:dyDescent="0.25">
      <c r="A47" s="73">
        <v>9</v>
      </c>
      <c r="B47" s="213"/>
      <c r="C47" s="214"/>
      <c r="D47" s="215"/>
      <c r="E47" s="6"/>
      <c r="F47" s="6"/>
      <c r="G47" s="3"/>
      <c r="H47" s="7"/>
    </row>
    <row r="48" spans="1:10" ht="20.100000000000001" customHeight="1" x14ac:dyDescent="0.25">
      <c r="A48" s="73">
        <v>10</v>
      </c>
      <c r="B48" s="213"/>
      <c r="C48" s="214"/>
      <c r="D48" s="215"/>
      <c r="E48" s="6"/>
      <c r="F48" s="6"/>
      <c r="G48" s="3"/>
      <c r="H48" s="7"/>
    </row>
    <row r="49" spans="1:10" ht="20.100000000000001" customHeight="1" x14ac:dyDescent="0.25">
      <c r="A49" s="73">
        <v>11</v>
      </c>
      <c r="B49" s="213"/>
      <c r="C49" s="214"/>
      <c r="D49" s="215"/>
      <c r="E49" s="6"/>
      <c r="F49" s="6"/>
      <c r="G49" s="3"/>
      <c r="H49" s="7"/>
    </row>
    <row r="50" spans="1:10" ht="20.100000000000001" customHeight="1" x14ac:dyDescent="0.25">
      <c r="A50" s="73">
        <v>12</v>
      </c>
      <c r="B50" s="213"/>
      <c r="C50" s="214"/>
      <c r="D50" s="215"/>
      <c r="E50" s="6"/>
      <c r="F50" s="6"/>
      <c r="G50" s="3"/>
      <c r="H50" s="7"/>
    </row>
    <row r="51" spans="1:10" ht="20.100000000000001" customHeight="1" x14ac:dyDescent="0.25">
      <c r="A51" s="73">
        <v>13</v>
      </c>
      <c r="B51" s="216"/>
      <c r="C51" s="216"/>
      <c r="D51" s="216"/>
      <c r="E51" s="6"/>
      <c r="F51" s="6"/>
      <c r="G51" s="3"/>
      <c r="H51" s="7"/>
    </row>
    <row r="52" spans="1:10" ht="20.100000000000001" customHeight="1" x14ac:dyDescent="0.25">
      <c r="A52" s="73">
        <v>14</v>
      </c>
      <c r="B52" s="216"/>
      <c r="C52" s="216"/>
      <c r="D52" s="216"/>
      <c r="E52" s="6"/>
      <c r="F52" s="6"/>
      <c r="G52" s="3"/>
      <c r="H52" s="7"/>
    </row>
    <row r="53" spans="1:10" ht="20.100000000000001" customHeight="1" x14ac:dyDescent="0.25">
      <c r="A53" s="73">
        <v>15</v>
      </c>
      <c r="B53" s="216"/>
      <c r="C53" s="216"/>
      <c r="D53" s="216"/>
      <c r="E53" s="6"/>
      <c r="F53" s="6"/>
      <c r="G53" s="3"/>
      <c r="H53" s="7"/>
    </row>
    <row r="54" spans="1:10" ht="20.100000000000001" customHeight="1" x14ac:dyDescent="0.25">
      <c r="A54" s="73">
        <v>16</v>
      </c>
      <c r="B54" s="216"/>
      <c r="C54" s="216"/>
      <c r="D54" s="216"/>
      <c r="E54" s="6"/>
      <c r="F54" s="6"/>
      <c r="G54" s="3"/>
      <c r="H54" s="7"/>
    </row>
    <row r="55" spans="1:10" ht="20.100000000000001" customHeight="1" x14ac:dyDescent="0.25">
      <c r="A55" s="73">
        <v>17</v>
      </c>
      <c r="B55" s="170"/>
      <c r="C55" s="171"/>
      <c r="D55" s="172"/>
      <c r="E55" s="6"/>
      <c r="F55" s="6"/>
      <c r="G55" s="3"/>
      <c r="H55" s="7"/>
    </row>
    <row r="56" spans="1:10" ht="20.100000000000001" customHeight="1" x14ac:dyDescent="0.25">
      <c r="A56" s="73">
        <v>18</v>
      </c>
      <c r="B56" s="170"/>
      <c r="C56" s="171"/>
      <c r="D56" s="172"/>
      <c r="E56" s="6"/>
      <c r="F56" s="6"/>
      <c r="G56" s="3"/>
      <c r="H56" s="7"/>
    </row>
    <row r="57" spans="1:10" ht="20.100000000000001" customHeight="1" x14ac:dyDescent="0.25">
      <c r="A57" s="73">
        <v>19</v>
      </c>
      <c r="B57" s="170"/>
      <c r="C57" s="171"/>
      <c r="D57" s="172"/>
      <c r="E57" s="6"/>
      <c r="F57" s="6"/>
      <c r="G57" s="3"/>
      <c r="H57" s="7"/>
    </row>
    <row r="58" spans="1:10" ht="26.25" customHeight="1" x14ac:dyDescent="0.25">
      <c r="A58" s="74"/>
      <c r="B58" s="74"/>
      <c r="C58" s="74"/>
      <c r="D58" s="75" t="s">
        <v>1</v>
      </c>
      <c r="E58" s="76">
        <f>SUM(E39:E57)</f>
        <v>0</v>
      </c>
      <c r="F58" s="76">
        <f>SUM(F39:F57)</f>
        <v>0</v>
      </c>
      <c r="G58" s="77" t="s">
        <v>25</v>
      </c>
      <c r="H58" s="74"/>
    </row>
    <row r="59" spans="1:10" ht="28.5" customHeight="1" x14ac:dyDescent="0.25">
      <c r="A59" s="74"/>
      <c r="B59" s="74"/>
      <c r="C59" s="74"/>
      <c r="D59" s="78" t="s">
        <v>24</v>
      </c>
      <c r="E59" s="239">
        <f>SUM(E58:F58)</f>
        <v>0</v>
      </c>
      <c r="F59" s="239"/>
      <c r="G59" s="77" t="s">
        <v>25</v>
      </c>
      <c r="H59" s="74"/>
    </row>
    <row r="61" spans="1:10" ht="57.75" customHeight="1" x14ac:dyDescent="0.25">
      <c r="A61" s="235" t="s">
        <v>466</v>
      </c>
      <c r="B61" s="235"/>
      <c r="C61" s="235"/>
      <c r="D61" s="235"/>
      <c r="E61" s="235"/>
      <c r="F61" s="79"/>
      <c r="G61" s="79"/>
      <c r="H61" s="79"/>
      <c r="I61" s="79"/>
      <c r="J61" s="79"/>
    </row>
    <row r="62" spans="1:10" ht="18.75" x14ac:dyDescent="0.25">
      <c r="A62" s="226" t="s">
        <v>332</v>
      </c>
      <c r="B62" s="240"/>
      <c r="C62" s="228"/>
      <c r="D62" s="62"/>
      <c r="E62" s="62"/>
      <c r="F62" s="62"/>
      <c r="G62" s="62"/>
      <c r="H62" s="62"/>
      <c r="I62" s="62"/>
      <c r="J62" s="62"/>
    </row>
    <row r="63" spans="1:10" ht="31.5" x14ac:dyDescent="0.25">
      <c r="A63" s="80" t="s">
        <v>21</v>
      </c>
      <c r="B63" s="81" t="s">
        <v>363</v>
      </c>
      <c r="C63" s="81" t="s">
        <v>26</v>
      </c>
      <c r="D63" s="1"/>
      <c r="E63" s="1"/>
      <c r="F63" s="67"/>
      <c r="G63" s="79"/>
      <c r="H63" s="79"/>
    </row>
    <row r="64" spans="1:10" ht="19.5" thickBot="1" x14ac:dyDescent="0.3">
      <c r="A64" s="82">
        <v>1</v>
      </c>
      <c r="B64" s="82">
        <v>2</v>
      </c>
      <c r="C64" s="82">
        <v>3</v>
      </c>
      <c r="D64" s="62"/>
      <c r="E64" s="62"/>
      <c r="F64" s="62"/>
      <c r="G64" s="62"/>
      <c r="H64" s="62"/>
      <c r="I64" s="62"/>
      <c r="J64" s="62"/>
    </row>
    <row r="65" spans="1:12" ht="18.75" x14ac:dyDescent="0.25">
      <c r="A65" s="72">
        <v>1</v>
      </c>
      <c r="B65" s="2"/>
      <c r="C65" s="3"/>
      <c r="F65" s="67"/>
      <c r="G65" s="79"/>
      <c r="H65" s="79"/>
    </row>
    <row r="66" spans="1:12" ht="18.75" x14ac:dyDescent="0.25">
      <c r="A66" s="73">
        <v>2</v>
      </c>
      <c r="B66" s="4"/>
      <c r="C66" s="3"/>
      <c r="D66" s="62"/>
      <c r="E66" s="62"/>
      <c r="F66" s="62"/>
      <c r="G66" s="62"/>
      <c r="H66" s="62"/>
      <c r="I66" s="62"/>
      <c r="J66" s="62"/>
    </row>
    <row r="67" spans="1:12" ht="18.75" x14ac:dyDescent="0.25">
      <c r="A67" s="73">
        <v>3</v>
      </c>
      <c r="B67" s="4"/>
      <c r="C67" s="3"/>
      <c r="F67" s="67"/>
      <c r="G67" s="79"/>
      <c r="H67" s="79"/>
    </row>
    <row r="68" spans="1:12" ht="18.75" x14ac:dyDescent="0.25">
      <c r="A68" s="73">
        <v>4</v>
      </c>
      <c r="B68" s="4"/>
      <c r="C68" s="3"/>
      <c r="D68" s="62"/>
      <c r="E68" s="62"/>
      <c r="F68" s="62"/>
      <c r="G68" s="62"/>
      <c r="H68" s="62"/>
      <c r="I68" s="62"/>
      <c r="J68" s="62"/>
    </row>
    <row r="69" spans="1:12" ht="18.75" x14ac:dyDescent="0.25">
      <c r="A69" s="73">
        <v>5</v>
      </c>
      <c r="B69" s="8"/>
      <c r="C69" s="9"/>
      <c r="F69" s="67"/>
      <c r="G69" s="79"/>
      <c r="H69" s="79"/>
    </row>
    <row r="70" spans="1:12" ht="22.5" customHeight="1" x14ac:dyDescent="0.3">
      <c r="A70" s="83" t="s">
        <v>1</v>
      </c>
      <c r="B70" s="84">
        <f>SUM(B65:B69)</f>
        <v>0</v>
      </c>
      <c r="C70" s="85" t="s">
        <v>25</v>
      </c>
      <c r="D70" s="46"/>
      <c r="E70" s="46"/>
      <c r="F70" s="46"/>
      <c r="G70" s="74"/>
      <c r="H70" s="74"/>
    </row>
    <row r="71" spans="1:12" ht="18.75" x14ac:dyDescent="0.3">
      <c r="A71" s="65"/>
      <c r="B71" s="238"/>
      <c r="C71" s="238"/>
      <c r="D71" s="46"/>
      <c r="E71" s="46"/>
      <c r="F71" s="46"/>
      <c r="G71" s="74"/>
      <c r="H71" s="74"/>
    </row>
    <row r="72" spans="1:12" ht="18.75" x14ac:dyDescent="0.3">
      <c r="A72" s="65"/>
      <c r="B72" s="150"/>
      <c r="C72" s="150"/>
      <c r="D72" s="46"/>
      <c r="E72" s="46"/>
      <c r="F72" s="46"/>
      <c r="G72" s="74"/>
      <c r="H72" s="74"/>
    </row>
    <row r="73" spans="1:12" ht="73.5" customHeight="1" x14ac:dyDescent="0.25">
      <c r="A73" s="235" t="s">
        <v>376</v>
      </c>
      <c r="B73" s="235"/>
      <c r="C73" s="235"/>
      <c r="D73" s="235"/>
      <c r="E73" s="235"/>
      <c r="F73" s="235"/>
      <c r="G73" s="235"/>
      <c r="H73" s="235"/>
      <c r="I73" s="86"/>
      <c r="J73" s="86"/>
      <c r="K73" s="86"/>
      <c r="L73" s="86"/>
    </row>
    <row r="74" spans="1:12" ht="66.75" customHeight="1" x14ac:dyDescent="0.25">
      <c r="A74" s="276" t="s">
        <v>468</v>
      </c>
      <c r="B74" s="276"/>
      <c r="C74" s="276"/>
      <c r="D74" s="276"/>
      <c r="E74" s="276"/>
      <c r="F74" s="276"/>
      <c r="G74" s="276"/>
      <c r="H74" s="276"/>
    </row>
    <row r="75" spans="1:12" s="46" customFormat="1" ht="96" customHeight="1" x14ac:dyDescent="0.3">
      <c r="A75" s="69" t="s">
        <v>338</v>
      </c>
      <c r="B75" s="68" t="s">
        <v>352</v>
      </c>
      <c r="C75" s="87" t="s">
        <v>339</v>
      </c>
      <c r="D75" s="236" t="s">
        <v>439</v>
      </c>
      <c r="E75" s="236"/>
      <c r="F75" s="236"/>
      <c r="G75" s="202" t="s">
        <v>350</v>
      </c>
      <c r="H75" s="188"/>
    </row>
    <row r="76" spans="1:12" s="89" customFormat="1" ht="20.100000000000001" customHeight="1" thickBot="1" x14ac:dyDescent="0.25">
      <c r="A76" s="70">
        <v>1</v>
      </c>
      <c r="B76" s="70">
        <v>2</v>
      </c>
      <c r="C76" s="70">
        <v>3</v>
      </c>
      <c r="D76" s="185">
        <v>4</v>
      </c>
      <c r="E76" s="203"/>
      <c r="F76" s="186"/>
      <c r="G76" s="204">
        <v>5</v>
      </c>
      <c r="H76" s="205"/>
    </row>
    <row r="77" spans="1:12" s="46" customFormat="1" ht="30.75" customHeight="1" x14ac:dyDescent="0.3">
      <c r="A77" s="90">
        <v>1</v>
      </c>
      <c r="B77" s="126"/>
      <c r="C77" s="151"/>
      <c r="D77" s="206"/>
      <c r="E77" s="207"/>
      <c r="F77" s="208"/>
      <c r="G77" s="142"/>
      <c r="H77" s="142"/>
    </row>
    <row r="78" spans="1:12" s="46" customFormat="1" ht="30.75" customHeight="1" x14ac:dyDescent="0.3">
      <c r="A78" s="91">
        <v>2</v>
      </c>
      <c r="B78" s="126"/>
      <c r="C78" s="151"/>
      <c r="D78" s="181"/>
      <c r="E78" s="209"/>
      <c r="F78" s="182"/>
      <c r="G78" s="143"/>
      <c r="H78" s="143"/>
    </row>
    <row r="79" spans="1:12" s="46" customFormat="1" ht="30.75" customHeight="1" x14ac:dyDescent="0.3">
      <c r="A79" s="91">
        <v>3</v>
      </c>
      <c r="B79" s="126"/>
      <c r="C79" s="151"/>
      <c r="D79" s="181"/>
      <c r="E79" s="209"/>
      <c r="F79" s="182"/>
      <c r="G79" s="143"/>
      <c r="H79" s="143"/>
    </row>
    <row r="80" spans="1:12" s="46" customFormat="1" ht="30.75" customHeight="1" x14ac:dyDescent="0.3">
      <c r="A80" s="91">
        <v>4</v>
      </c>
      <c r="B80" s="126"/>
      <c r="C80" s="151"/>
      <c r="D80" s="181"/>
      <c r="E80" s="209"/>
      <c r="F80" s="182"/>
      <c r="G80" s="143"/>
      <c r="H80" s="143"/>
    </row>
    <row r="81" spans="1:23" s="46" customFormat="1" ht="30.75" customHeight="1" x14ac:dyDescent="0.3">
      <c r="A81" s="91">
        <v>5</v>
      </c>
      <c r="B81" s="126"/>
      <c r="C81" s="151"/>
      <c r="D81" s="181"/>
      <c r="E81" s="209"/>
      <c r="F81" s="182"/>
      <c r="G81" s="143"/>
      <c r="H81" s="20"/>
    </row>
    <row r="82" spans="1:23" s="46" customFormat="1" ht="30.75" customHeight="1" x14ac:dyDescent="0.3">
      <c r="A82" s="91">
        <v>6</v>
      </c>
      <c r="B82" s="126"/>
      <c r="C82" s="151"/>
      <c r="D82" s="181"/>
      <c r="E82" s="209"/>
      <c r="F82" s="182"/>
      <c r="G82" s="143"/>
      <c r="H82" s="20"/>
    </row>
    <row r="83" spans="1:23" s="46" customFormat="1" ht="30.75" customHeight="1" x14ac:dyDescent="0.3">
      <c r="A83" s="91">
        <v>7</v>
      </c>
      <c r="B83" s="126"/>
      <c r="C83" s="151"/>
      <c r="D83" s="181"/>
      <c r="E83" s="209"/>
      <c r="F83" s="182"/>
      <c r="G83" s="143"/>
      <c r="H83" s="20"/>
    </row>
    <row r="84" spans="1:23" s="46" customFormat="1" ht="30.75" customHeight="1" x14ac:dyDescent="0.3">
      <c r="A84" s="91">
        <v>8</v>
      </c>
      <c r="B84" s="126"/>
      <c r="C84" s="151"/>
      <c r="D84" s="181"/>
      <c r="E84" s="209"/>
      <c r="F84" s="182"/>
      <c r="G84" s="143"/>
      <c r="H84" s="20"/>
    </row>
    <row r="85" spans="1:23" s="46" customFormat="1" ht="30.75" customHeight="1" x14ac:dyDescent="0.3">
      <c r="A85" s="91">
        <v>9</v>
      </c>
      <c r="B85" s="126"/>
      <c r="C85" s="151"/>
      <c r="D85" s="181"/>
      <c r="E85" s="209"/>
      <c r="F85" s="182"/>
      <c r="G85" s="143"/>
      <c r="H85" s="20"/>
    </row>
    <row r="86" spans="1:23" s="46" customFormat="1" ht="30.75" customHeight="1" x14ac:dyDescent="0.3">
      <c r="A86" s="91">
        <v>10</v>
      </c>
      <c r="B86" s="126"/>
      <c r="C86" s="151"/>
      <c r="D86" s="232"/>
      <c r="E86" s="233"/>
      <c r="F86" s="234"/>
      <c r="G86" s="143"/>
      <c r="H86" s="20"/>
    </row>
    <row r="87" spans="1:23" s="46" customFormat="1" ht="18.75" x14ac:dyDescent="0.3">
      <c r="A87" s="65"/>
      <c r="B87" s="65"/>
      <c r="C87" s="92" t="s">
        <v>340</v>
      </c>
      <c r="D87" s="93"/>
      <c r="E87" s="94">
        <f>SUM(D77:F86)</f>
        <v>0</v>
      </c>
      <c r="F87" s="95"/>
      <c r="G87" s="62"/>
      <c r="H87" s="65"/>
      <c r="L87" s="96">
        <f>H101+G117+G133+G149+E181+E197</f>
        <v>0</v>
      </c>
      <c r="M87" s="97" t="str">
        <f>IF(L87&lt;E87,"NIE","TAK")</f>
        <v>TAK</v>
      </c>
    </row>
    <row r="88" spans="1:23" ht="54.75" customHeight="1" x14ac:dyDescent="0.25">
      <c r="A88" s="184" t="s">
        <v>345</v>
      </c>
      <c r="B88" s="235"/>
      <c r="C88" s="235"/>
      <c r="D88" s="235"/>
      <c r="E88" s="235"/>
      <c r="F88" s="235"/>
      <c r="G88" s="235"/>
      <c r="H88" s="235"/>
    </row>
    <row r="89" spans="1:23" ht="165.75" customHeight="1" x14ac:dyDescent="0.25">
      <c r="A89" s="167" t="s">
        <v>0</v>
      </c>
      <c r="B89" s="167" t="s">
        <v>341</v>
      </c>
      <c r="C89" s="167" t="s">
        <v>342</v>
      </c>
      <c r="D89" s="166" t="s">
        <v>349</v>
      </c>
      <c r="E89" s="168" t="s">
        <v>494</v>
      </c>
      <c r="F89" s="169" t="s">
        <v>440</v>
      </c>
      <c r="G89" s="166" t="s">
        <v>343</v>
      </c>
      <c r="H89" s="166" t="s">
        <v>346</v>
      </c>
    </row>
    <row r="90" spans="1:23" ht="15.75" thickBot="1" x14ac:dyDescent="0.3">
      <c r="A90" s="70">
        <v>1</v>
      </c>
      <c r="B90" s="70">
        <v>2</v>
      </c>
      <c r="C90" s="70">
        <v>3</v>
      </c>
      <c r="D90" s="70">
        <v>4</v>
      </c>
      <c r="E90" s="70">
        <v>5</v>
      </c>
      <c r="F90" s="130">
        <v>6</v>
      </c>
      <c r="G90" s="101">
        <v>7</v>
      </c>
      <c r="H90" s="70">
        <v>8</v>
      </c>
      <c r="M90" t="s">
        <v>309</v>
      </c>
      <c r="N90" t="s">
        <v>310</v>
      </c>
      <c r="W90">
        <f>SUM(W91:W165)</f>
        <v>0</v>
      </c>
    </row>
    <row r="91" spans="1:23" ht="33" customHeight="1" x14ac:dyDescent="0.25">
      <c r="A91" s="90">
        <v>1</v>
      </c>
      <c r="B91" s="152"/>
      <c r="C91" s="153" t="s">
        <v>27</v>
      </c>
      <c r="D91" s="154"/>
      <c r="E91" s="158"/>
      <c r="F91" s="160"/>
      <c r="G91" s="159" t="str">
        <f>IF(AND(MID(F91,1,3)="NIE",NOT(E91="remontu istniejącego elementu drogi")),"wnioskodawca posiada zgodę na odstępstwo","-")</f>
        <v>-</v>
      </c>
      <c r="H91" s="161"/>
      <c r="M91" s="136">
        <f t="shared" ref="M91:M100" si="0">IF(E91="nowego, nieistniejącego wcześniej elementu drogi",0,H91)</f>
        <v>0</v>
      </c>
      <c r="N91" s="136">
        <f t="shared" ref="N91:N100" si="1">IF(E91="nowego, nieistniejącego wcześniej elementu drogi",H91,0)</f>
        <v>0</v>
      </c>
      <c r="O91" s="97" t="str">
        <f t="shared" ref="O91:O100" si="2">IF(AND(OR(C91="",D91="",E91="",F91="",H91=""),NOT(B91="")),"WYPEŁNIJ WSZYSTKIE KOMÓRKI W WIERSZU!","")</f>
        <v/>
      </c>
      <c r="P91">
        <f>IF(O91="WYPEŁNIJ WSZYSTKIE KOMÓRKI W WIERSZU!",1,0)</f>
        <v>0</v>
      </c>
      <c r="U91">
        <f t="shared" ref="U91:U100" si="3">IF(G91="wnioskodawca posiada zgodę na odstępstwo","ODSTĘPSTWO",0)</f>
        <v>0</v>
      </c>
      <c r="W91">
        <f>IF(U91="ODSTĘPSTWO",1,0)</f>
        <v>0</v>
      </c>
    </row>
    <row r="92" spans="1:23" ht="33" customHeight="1" x14ac:dyDescent="0.25">
      <c r="A92" s="91">
        <v>2</v>
      </c>
      <c r="B92" s="152"/>
      <c r="C92" s="153" t="s">
        <v>27</v>
      </c>
      <c r="D92" s="156"/>
      <c r="E92" s="158"/>
      <c r="F92" s="160"/>
      <c r="G92" s="159" t="str">
        <f t="shared" ref="G92:G100" si="4">IF(AND(MID(F92,1,3)="NIE",NOT(E92="remontu istniejącego elementu drogi")),"wnioskodawca posiada zgodę na odstępstwo","-")</f>
        <v>-</v>
      </c>
      <c r="H92" s="161"/>
      <c r="M92" s="136">
        <f t="shared" si="0"/>
        <v>0</v>
      </c>
      <c r="N92" s="136">
        <f t="shared" si="1"/>
        <v>0</v>
      </c>
      <c r="O92" s="97" t="str">
        <f t="shared" si="2"/>
        <v/>
      </c>
      <c r="P92">
        <f t="shared" ref="P92:P100" si="5">IF(O92="WYPEŁNIJ WSZYSTKIE KOMÓRKI W WIERSZU!",1,0)</f>
        <v>0</v>
      </c>
      <c r="U92">
        <f t="shared" si="3"/>
        <v>0</v>
      </c>
      <c r="W92">
        <f t="shared" ref="W92:W100" si="6">IF(U92="ODSTĘPSTWO",1,0)</f>
        <v>0</v>
      </c>
    </row>
    <row r="93" spans="1:23" ht="33" customHeight="1" x14ac:dyDescent="0.25">
      <c r="A93" s="91">
        <v>3</v>
      </c>
      <c r="B93" s="152"/>
      <c r="C93" s="153" t="s">
        <v>27</v>
      </c>
      <c r="D93" s="156"/>
      <c r="E93" s="158"/>
      <c r="F93" s="160"/>
      <c r="G93" s="159" t="str">
        <f t="shared" si="4"/>
        <v>-</v>
      </c>
      <c r="H93" s="161"/>
      <c r="M93" s="136">
        <f t="shared" si="0"/>
        <v>0</v>
      </c>
      <c r="N93" s="136">
        <f t="shared" si="1"/>
        <v>0</v>
      </c>
      <c r="O93" s="97" t="str">
        <f t="shared" si="2"/>
        <v/>
      </c>
      <c r="P93">
        <f t="shared" si="5"/>
        <v>0</v>
      </c>
      <c r="U93">
        <f t="shared" si="3"/>
        <v>0</v>
      </c>
      <c r="W93">
        <f t="shared" si="6"/>
        <v>0</v>
      </c>
    </row>
    <row r="94" spans="1:23" ht="33" customHeight="1" x14ac:dyDescent="0.25">
      <c r="A94" s="91">
        <v>4</v>
      </c>
      <c r="B94" s="152"/>
      <c r="C94" s="153" t="s">
        <v>27</v>
      </c>
      <c r="D94" s="156"/>
      <c r="E94" s="158"/>
      <c r="F94" s="160"/>
      <c r="G94" s="159" t="str">
        <f t="shared" si="4"/>
        <v>-</v>
      </c>
      <c r="H94" s="161"/>
      <c r="M94" s="136">
        <f t="shared" si="0"/>
        <v>0</v>
      </c>
      <c r="N94" s="136">
        <f t="shared" si="1"/>
        <v>0</v>
      </c>
      <c r="O94" s="97" t="str">
        <f t="shared" si="2"/>
        <v/>
      </c>
      <c r="P94">
        <f t="shared" si="5"/>
        <v>0</v>
      </c>
      <c r="U94">
        <f t="shared" si="3"/>
        <v>0</v>
      </c>
      <c r="W94">
        <f t="shared" si="6"/>
        <v>0</v>
      </c>
    </row>
    <row r="95" spans="1:23" ht="33" customHeight="1" x14ac:dyDescent="0.25">
      <c r="A95" s="91">
        <v>5</v>
      </c>
      <c r="B95" s="152"/>
      <c r="C95" s="153" t="s">
        <v>27</v>
      </c>
      <c r="D95" s="156"/>
      <c r="E95" s="158"/>
      <c r="F95" s="160"/>
      <c r="G95" s="159" t="str">
        <f t="shared" si="4"/>
        <v>-</v>
      </c>
      <c r="H95" s="161"/>
      <c r="M95" s="136">
        <f t="shared" si="0"/>
        <v>0</v>
      </c>
      <c r="N95" s="136">
        <f t="shared" si="1"/>
        <v>0</v>
      </c>
      <c r="O95" s="97" t="str">
        <f t="shared" si="2"/>
        <v/>
      </c>
      <c r="P95">
        <f t="shared" si="5"/>
        <v>0</v>
      </c>
      <c r="U95">
        <f t="shared" si="3"/>
        <v>0</v>
      </c>
      <c r="W95">
        <f t="shared" si="6"/>
        <v>0</v>
      </c>
    </row>
    <row r="96" spans="1:23" ht="33" customHeight="1" x14ac:dyDescent="0.25">
      <c r="A96" s="91">
        <v>6</v>
      </c>
      <c r="B96" s="152"/>
      <c r="C96" s="153" t="s">
        <v>27</v>
      </c>
      <c r="D96" s="156"/>
      <c r="E96" s="158"/>
      <c r="F96" s="160"/>
      <c r="G96" s="159" t="str">
        <f t="shared" si="4"/>
        <v>-</v>
      </c>
      <c r="H96" s="161"/>
      <c r="M96" s="136">
        <f t="shared" si="0"/>
        <v>0</v>
      </c>
      <c r="N96" s="136">
        <f t="shared" si="1"/>
        <v>0</v>
      </c>
      <c r="O96" s="97" t="str">
        <f t="shared" si="2"/>
        <v/>
      </c>
      <c r="P96">
        <f t="shared" si="5"/>
        <v>0</v>
      </c>
      <c r="U96">
        <f t="shared" si="3"/>
        <v>0</v>
      </c>
      <c r="W96">
        <f t="shared" si="6"/>
        <v>0</v>
      </c>
    </row>
    <row r="97" spans="1:23" ht="33" customHeight="1" x14ac:dyDescent="0.25">
      <c r="A97" s="91">
        <v>7</v>
      </c>
      <c r="B97" s="152"/>
      <c r="C97" s="153" t="s">
        <v>27</v>
      </c>
      <c r="D97" s="156"/>
      <c r="E97" s="158"/>
      <c r="F97" s="160"/>
      <c r="G97" s="159" t="str">
        <f t="shared" si="4"/>
        <v>-</v>
      </c>
      <c r="H97" s="161"/>
      <c r="M97" s="136">
        <f t="shared" si="0"/>
        <v>0</v>
      </c>
      <c r="N97" s="136">
        <f t="shared" si="1"/>
        <v>0</v>
      </c>
      <c r="O97" s="97" t="str">
        <f t="shared" si="2"/>
        <v/>
      </c>
      <c r="P97">
        <f t="shared" si="5"/>
        <v>0</v>
      </c>
      <c r="U97">
        <f t="shared" si="3"/>
        <v>0</v>
      </c>
      <c r="W97">
        <f t="shared" si="6"/>
        <v>0</v>
      </c>
    </row>
    <row r="98" spans="1:23" ht="33" customHeight="1" x14ac:dyDescent="0.25">
      <c r="A98" s="91">
        <v>8</v>
      </c>
      <c r="B98" s="152"/>
      <c r="C98" s="153" t="s">
        <v>27</v>
      </c>
      <c r="D98" s="156"/>
      <c r="E98" s="158"/>
      <c r="F98" s="160"/>
      <c r="G98" s="159" t="str">
        <f t="shared" si="4"/>
        <v>-</v>
      </c>
      <c r="H98" s="161"/>
      <c r="M98" s="136">
        <f t="shared" si="0"/>
        <v>0</v>
      </c>
      <c r="N98" s="136">
        <f t="shared" si="1"/>
        <v>0</v>
      </c>
      <c r="O98" s="97" t="str">
        <f t="shared" si="2"/>
        <v/>
      </c>
      <c r="P98">
        <f t="shared" si="5"/>
        <v>0</v>
      </c>
      <c r="U98">
        <f t="shared" si="3"/>
        <v>0</v>
      </c>
      <c r="W98">
        <f t="shared" si="6"/>
        <v>0</v>
      </c>
    </row>
    <row r="99" spans="1:23" ht="33" customHeight="1" x14ac:dyDescent="0.25">
      <c r="A99" s="91">
        <v>9</v>
      </c>
      <c r="B99" s="152"/>
      <c r="C99" s="153" t="s">
        <v>27</v>
      </c>
      <c r="D99" s="156"/>
      <c r="E99" s="158"/>
      <c r="F99" s="160"/>
      <c r="G99" s="159" t="str">
        <f t="shared" si="4"/>
        <v>-</v>
      </c>
      <c r="H99" s="161"/>
      <c r="M99" s="136">
        <f t="shared" si="0"/>
        <v>0</v>
      </c>
      <c r="N99" s="136">
        <f t="shared" si="1"/>
        <v>0</v>
      </c>
      <c r="O99" s="97" t="str">
        <f t="shared" si="2"/>
        <v/>
      </c>
      <c r="P99">
        <f t="shared" si="5"/>
        <v>0</v>
      </c>
      <c r="U99">
        <f t="shared" si="3"/>
        <v>0</v>
      </c>
      <c r="W99">
        <f t="shared" si="6"/>
        <v>0</v>
      </c>
    </row>
    <row r="100" spans="1:23" ht="33" customHeight="1" x14ac:dyDescent="0.25">
      <c r="A100" s="91">
        <v>10</v>
      </c>
      <c r="B100" s="152"/>
      <c r="C100" s="157" t="s">
        <v>27</v>
      </c>
      <c r="D100" s="156"/>
      <c r="E100" s="158"/>
      <c r="F100" s="160"/>
      <c r="G100" s="159" t="str">
        <f t="shared" si="4"/>
        <v>-</v>
      </c>
      <c r="H100" s="161"/>
      <c r="M100" s="136">
        <f t="shared" si="0"/>
        <v>0</v>
      </c>
      <c r="N100" s="136">
        <f t="shared" si="1"/>
        <v>0</v>
      </c>
      <c r="O100" s="97" t="str">
        <f t="shared" si="2"/>
        <v/>
      </c>
      <c r="P100">
        <f t="shared" si="5"/>
        <v>0</v>
      </c>
      <c r="U100">
        <f t="shared" si="3"/>
        <v>0</v>
      </c>
      <c r="W100">
        <f t="shared" si="6"/>
        <v>0</v>
      </c>
    </row>
    <row r="101" spans="1:23" ht="16.5" customHeight="1" x14ac:dyDescent="0.25">
      <c r="A101" s="103"/>
      <c r="B101" s="104"/>
      <c r="C101" s="104"/>
      <c r="G101" s="105" t="s">
        <v>1</v>
      </c>
      <c r="H101" s="106">
        <f>SUM(H91:H100)</f>
        <v>0</v>
      </c>
      <c r="I101" s="107" t="s">
        <v>2</v>
      </c>
      <c r="M101" s="110">
        <f>SUM(M91:M100)</f>
        <v>0</v>
      </c>
      <c r="N101" s="110">
        <f>SUM(N91:N100)</f>
        <v>0</v>
      </c>
      <c r="W101">
        <f>SUM(W91:W100)</f>
        <v>0</v>
      </c>
    </row>
    <row r="102" spans="1:23" ht="28.5" customHeight="1" x14ac:dyDescent="0.25">
      <c r="A102" s="191" t="s">
        <v>344</v>
      </c>
      <c r="B102" s="191"/>
      <c r="C102" s="191"/>
      <c r="D102" s="191"/>
      <c r="E102" s="191"/>
      <c r="F102" s="191"/>
      <c r="G102" s="191"/>
      <c r="H102" s="191"/>
    </row>
    <row r="103" spans="1:23" ht="21" customHeight="1" x14ac:dyDescent="0.25">
      <c r="A103" s="108"/>
      <c r="B103" s="108"/>
      <c r="C103" s="108"/>
      <c r="D103" s="108"/>
      <c r="E103" s="108"/>
      <c r="F103" s="108"/>
      <c r="G103" s="108"/>
      <c r="H103" s="108"/>
    </row>
    <row r="104" spans="1:23" ht="56.25" customHeight="1" x14ac:dyDescent="0.25">
      <c r="A104" s="244" t="s">
        <v>337</v>
      </c>
      <c r="B104" s="244"/>
      <c r="C104" s="244"/>
      <c r="D104" s="244"/>
      <c r="E104" s="244"/>
      <c r="F104" s="244"/>
      <c r="G104" s="244"/>
      <c r="H104" s="79"/>
    </row>
    <row r="105" spans="1:23" ht="146.25" customHeight="1" x14ac:dyDescent="0.25">
      <c r="A105" s="69" t="s">
        <v>0</v>
      </c>
      <c r="B105" s="98" t="s">
        <v>341</v>
      </c>
      <c r="C105" s="135" t="s">
        <v>494</v>
      </c>
      <c r="D105" s="187" t="s">
        <v>374</v>
      </c>
      <c r="E105" s="188"/>
      <c r="F105" s="99" t="s">
        <v>364</v>
      </c>
      <c r="G105" s="100" t="s">
        <v>354</v>
      </c>
      <c r="H105" s="47"/>
    </row>
    <row r="106" spans="1:23" ht="15.75" thickBot="1" x14ac:dyDescent="0.3">
      <c r="A106" s="70">
        <v>1</v>
      </c>
      <c r="B106" s="70">
        <v>2</v>
      </c>
      <c r="C106" s="70">
        <v>3</v>
      </c>
      <c r="D106" s="185">
        <v>4</v>
      </c>
      <c r="E106" s="186"/>
      <c r="F106" s="101">
        <v>5</v>
      </c>
      <c r="G106" s="70">
        <v>6</v>
      </c>
      <c r="M106" t="s">
        <v>309</v>
      </c>
      <c r="N106" t="s">
        <v>310</v>
      </c>
    </row>
    <row r="107" spans="1:23" ht="33.950000000000003" customHeight="1" x14ac:dyDescent="0.25">
      <c r="A107" s="90">
        <v>1</v>
      </c>
      <c r="B107" s="152"/>
      <c r="C107" s="162"/>
      <c r="D107" s="193"/>
      <c r="E107" s="194"/>
      <c r="F107" s="159" t="str">
        <f>IF(AND(MID(D107,1,3)="NIE",NOT(C107="remontu istniejącego elementu drogi")),"wnioskodawca posiada zgodę na odstępstwo","-")</f>
        <v>-</v>
      </c>
      <c r="G107" s="155"/>
      <c r="M107" s="136">
        <f t="shared" ref="M107:M116" si="7">IF(C107="nowego, nieistniejącego wcześniej elementu drogi",0,G107)</f>
        <v>0</v>
      </c>
      <c r="N107" s="136">
        <f t="shared" ref="N107:N116" si="8">IF(C107="nowego, nieistniejącego wcześniej elementu drogi",G107,0)</f>
        <v>0</v>
      </c>
      <c r="O107" s="97" t="str">
        <f t="shared" ref="O107:O116" si="9">IF(AND(OR(C107="",D107="",F107="",G107=""),NOT(B107="")),"WYPEŁNIJ WSZYSTKIE KOMÓRKI W WIERSZU!","")</f>
        <v/>
      </c>
      <c r="U107">
        <f t="shared" ref="U107:U116" si="10">IF(F107="wnioskodawca posiada zgodę na odstępstwo","ODSTĘPSTWO",0)</f>
        <v>0</v>
      </c>
      <c r="W107">
        <f>IF(U107="ODSTĘPSTWO",1,0)</f>
        <v>0</v>
      </c>
    </row>
    <row r="108" spans="1:23" ht="33.950000000000003" customHeight="1" x14ac:dyDescent="0.25">
      <c r="A108" s="91">
        <v>2</v>
      </c>
      <c r="B108" s="152"/>
      <c r="C108" s="162"/>
      <c r="D108" s="193"/>
      <c r="E108" s="194"/>
      <c r="F108" s="159" t="str">
        <f t="shared" ref="F108:F116" si="11">IF(AND(MID(D108,1,3)="NIE",NOT(C108="remontu istniejącego elementu drogi")),"wnioskodawca posiada zgodę na odstępstwo","-")</f>
        <v>-</v>
      </c>
      <c r="G108" s="155"/>
      <c r="M108" s="136">
        <f t="shared" si="7"/>
        <v>0</v>
      </c>
      <c r="N108" s="136">
        <f t="shared" si="8"/>
        <v>0</v>
      </c>
      <c r="O108" s="97" t="str">
        <f t="shared" si="9"/>
        <v/>
      </c>
      <c r="U108">
        <f t="shared" si="10"/>
        <v>0</v>
      </c>
      <c r="W108">
        <f t="shared" ref="W108:W116" si="12">IF(U108="ODSTĘPSTWO",1,0)</f>
        <v>0</v>
      </c>
    </row>
    <row r="109" spans="1:23" ht="33.950000000000003" customHeight="1" x14ac:dyDescent="0.25">
      <c r="A109" s="91">
        <v>3</v>
      </c>
      <c r="B109" s="152"/>
      <c r="C109" s="162"/>
      <c r="D109" s="193"/>
      <c r="E109" s="194"/>
      <c r="F109" s="159" t="str">
        <f t="shared" si="11"/>
        <v>-</v>
      </c>
      <c r="G109" s="155"/>
      <c r="M109" s="136">
        <f t="shared" si="7"/>
        <v>0</v>
      </c>
      <c r="N109" s="136">
        <f t="shared" si="8"/>
        <v>0</v>
      </c>
      <c r="O109" s="97" t="str">
        <f t="shared" si="9"/>
        <v/>
      </c>
      <c r="U109">
        <f t="shared" si="10"/>
        <v>0</v>
      </c>
      <c r="W109">
        <f t="shared" si="12"/>
        <v>0</v>
      </c>
    </row>
    <row r="110" spans="1:23" ht="33.950000000000003" customHeight="1" x14ac:dyDescent="0.25">
      <c r="A110" s="91">
        <v>4</v>
      </c>
      <c r="B110" s="152"/>
      <c r="C110" s="162"/>
      <c r="D110" s="193"/>
      <c r="E110" s="194"/>
      <c r="F110" s="159" t="str">
        <f t="shared" si="11"/>
        <v>-</v>
      </c>
      <c r="G110" s="155"/>
      <c r="M110" s="136">
        <f t="shared" si="7"/>
        <v>0</v>
      </c>
      <c r="N110" s="136">
        <f t="shared" si="8"/>
        <v>0</v>
      </c>
      <c r="O110" s="97" t="str">
        <f t="shared" si="9"/>
        <v/>
      </c>
      <c r="U110">
        <f t="shared" si="10"/>
        <v>0</v>
      </c>
      <c r="W110">
        <f t="shared" si="12"/>
        <v>0</v>
      </c>
    </row>
    <row r="111" spans="1:23" ht="33.950000000000003" customHeight="1" x14ac:dyDescent="0.25">
      <c r="A111" s="91">
        <v>5</v>
      </c>
      <c r="B111" s="152"/>
      <c r="C111" s="162"/>
      <c r="D111" s="193"/>
      <c r="E111" s="194"/>
      <c r="F111" s="159" t="str">
        <f t="shared" si="11"/>
        <v>-</v>
      </c>
      <c r="G111" s="155"/>
      <c r="M111" s="136">
        <f t="shared" si="7"/>
        <v>0</v>
      </c>
      <c r="N111" s="136">
        <f t="shared" si="8"/>
        <v>0</v>
      </c>
      <c r="O111" s="97" t="str">
        <f t="shared" si="9"/>
        <v/>
      </c>
      <c r="U111">
        <f t="shared" si="10"/>
        <v>0</v>
      </c>
      <c r="W111">
        <f t="shared" si="12"/>
        <v>0</v>
      </c>
    </row>
    <row r="112" spans="1:23" ht="33.950000000000003" customHeight="1" x14ac:dyDescent="0.25">
      <c r="A112" s="91">
        <v>6</v>
      </c>
      <c r="B112" s="152"/>
      <c r="C112" s="162"/>
      <c r="D112" s="193"/>
      <c r="E112" s="194"/>
      <c r="F112" s="159" t="str">
        <f t="shared" si="11"/>
        <v>-</v>
      </c>
      <c r="G112" s="155"/>
      <c r="M112" s="136">
        <f t="shared" si="7"/>
        <v>0</v>
      </c>
      <c r="N112" s="136">
        <f t="shared" si="8"/>
        <v>0</v>
      </c>
      <c r="O112" s="97" t="str">
        <f t="shared" si="9"/>
        <v/>
      </c>
      <c r="U112">
        <f t="shared" si="10"/>
        <v>0</v>
      </c>
      <c r="W112">
        <f t="shared" si="12"/>
        <v>0</v>
      </c>
    </row>
    <row r="113" spans="1:23" ht="33.950000000000003" customHeight="1" x14ac:dyDescent="0.25">
      <c r="A113" s="91">
        <v>7</v>
      </c>
      <c r="B113" s="152"/>
      <c r="C113" s="162"/>
      <c r="D113" s="193"/>
      <c r="E113" s="194"/>
      <c r="F113" s="159" t="str">
        <f t="shared" si="11"/>
        <v>-</v>
      </c>
      <c r="G113" s="155"/>
      <c r="M113" s="136">
        <f t="shared" si="7"/>
        <v>0</v>
      </c>
      <c r="N113" s="136">
        <f t="shared" si="8"/>
        <v>0</v>
      </c>
      <c r="O113" s="97" t="str">
        <f t="shared" si="9"/>
        <v/>
      </c>
      <c r="U113">
        <f t="shared" si="10"/>
        <v>0</v>
      </c>
      <c r="W113">
        <f t="shared" si="12"/>
        <v>0</v>
      </c>
    </row>
    <row r="114" spans="1:23" ht="33.950000000000003" customHeight="1" x14ac:dyDescent="0.25">
      <c r="A114" s="91">
        <v>8</v>
      </c>
      <c r="B114" s="152"/>
      <c r="C114" s="162"/>
      <c r="D114" s="193"/>
      <c r="E114" s="194"/>
      <c r="F114" s="159" t="str">
        <f t="shared" si="11"/>
        <v>-</v>
      </c>
      <c r="G114" s="155"/>
      <c r="M114" s="136">
        <f t="shared" si="7"/>
        <v>0</v>
      </c>
      <c r="N114" s="136">
        <f t="shared" si="8"/>
        <v>0</v>
      </c>
      <c r="O114" s="97" t="str">
        <f t="shared" si="9"/>
        <v/>
      </c>
      <c r="U114">
        <f t="shared" si="10"/>
        <v>0</v>
      </c>
      <c r="W114">
        <f t="shared" si="12"/>
        <v>0</v>
      </c>
    </row>
    <row r="115" spans="1:23" ht="33.950000000000003" customHeight="1" x14ac:dyDescent="0.25">
      <c r="A115" s="91">
        <v>9</v>
      </c>
      <c r="B115" s="152"/>
      <c r="C115" s="162"/>
      <c r="D115" s="193"/>
      <c r="E115" s="194"/>
      <c r="F115" s="159" t="str">
        <f t="shared" si="11"/>
        <v>-</v>
      </c>
      <c r="G115" s="155"/>
      <c r="M115" s="136">
        <f t="shared" si="7"/>
        <v>0</v>
      </c>
      <c r="N115" s="136">
        <f t="shared" si="8"/>
        <v>0</v>
      </c>
      <c r="O115" s="97" t="str">
        <f t="shared" si="9"/>
        <v/>
      </c>
      <c r="U115">
        <f t="shared" si="10"/>
        <v>0</v>
      </c>
      <c r="W115">
        <f t="shared" si="12"/>
        <v>0</v>
      </c>
    </row>
    <row r="116" spans="1:23" ht="33.950000000000003" customHeight="1" x14ac:dyDescent="0.25">
      <c r="A116" s="91">
        <v>10</v>
      </c>
      <c r="B116" s="152"/>
      <c r="C116" s="162"/>
      <c r="D116" s="193"/>
      <c r="E116" s="194"/>
      <c r="F116" s="159" t="str">
        <f t="shared" si="11"/>
        <v>-</v>
      </c>
      <c r="G116" s="155"/>
      <c r="M116" s="136">
        <f t="shared" si="7"/>
        <v>0</v>
      </c>
      <c r="N116" s="136">
        <f t="shared" si="8"/>
        <v>0</v>
      </c>
      <c r="O116" s="97" t="str">
        <f t="shared" si="9"/>
        <v/>
      </c>
      <c r="U116">
        <f t="shared" si="10"/>
        <v>0</v>
      </c>
      <c r="W116">
        <f t="shared" si="12"/>
        <v>0</v>
      </c>
    </row>
    <row r="117" spans="1:23" ht="16.5" customHeight="1" x14ac:dyDescent="0.25">
      <c r="A117" s="103"/>
      <c r="B117" s="104"/>
      <c r="C117" s="104"/>
      <c r="F117" s="105" t="s">
        <v>1</v>
      </c>
      <c r="G117" s="106">
        <f>SUM(G107:G116)</f>
        <v>0</v>
      </c>
      <c r="H117" s="107" t="s">
        <v>2</v>
      </c>
      <c r="M117" s="110">
        <f>SUM(M107:M116)</f>
        <v>0</v>
      </c>
      <c r="N117" s="110">
        <f>SUM(N107:N116)</f>
        <v>0</v>
      </c>
      <c r="W117">
        <f>SUM(W107:W116)</f>
        <v>0</v>
      </c>
    </row>
    <row r="118" spans="1:23" ht="21.75" customHeight="1" x14ac:dyDescent="0.25">
      <c r="A118" s="191" t="s">
        <v>344</v>
      </c>
      <c r="B118" s="191"/>
      <c r="C118" s="191"/>
      <c r="D118" s="191"/>
      <c r="E118" s="191"/>
      <c r="F118" s="191"/>
      <c r="G118" s="191"/>
      <c r="H118" s="191"/>
    </row>
    <row r="119" spans="1:23" ht="16.5" customHeight="1" x14ac:dyDescent="0.25"/>
    <row r="120" spans="1:23" ht="59.25" customHeight="1" x14ac:dyDescent="0.25">
      <c r="A120" s="244" t="s">
        <v>392</v>
      </c>
      <c r="B120" s="244"/>
      <c r="C120" s="244"/>
      <c r="D120" s="244"/>
      <c r="E120" s="244"/>
      <c r="F120" s="244"/>
      <c r="G120" s="244"/>
      <c r="H120" s="235"/>
    </row>
    <row r="121" spans="1:23" ht="148.5" customHeight="1" x14ac:dyDescent="0.25">
      <c r="A121" s="69" t="s">
        <v>0</v>
      </c>
      <c r="B121" s="98" t="s">
        <v>341</v>
      </c>
      <c r="C121" s="135" t="s">
        <v>494</v>
      </c>
      <c r="D121" s="187" t="s">
        <v>367</v>
      </c>
      <c r="E121" s="188"/>
      <c r="F121" s="99" t="s">
        <v>368</v>
      </c>
      <c r="G121" s="100" t="s">
        <v>346</v>
      </c>
      <c r="H121" s="47"/>
    </row>
    <row r="122" spans="1:23" ht="15.95" customHeight="1" thickBot="1" x14ac:dyDescent="0.3">
      <c r="A122" s="70">
        <v>1</v>
      </c>
      <c r="B122" s="70">
        <v>2</v>
      </c>
      <c r="C122" s="70">
        <v>3</v>
      </c>
      <c r="D122" s="185">
        <v>4</v>
      </c>
      <c r="E122" s="186"/>
      <c r="F122" s="101">
        <v>5</v>
      </c>
      <c r="G122" s="70">
        <v>6</v>
      </c>
      <c r="M122" t="s">
        <v>309</v>
      </c>
      <c r="N122" t="s">
        <v>310</v>
      </c>
      <c r="O122" s="97"/>
      <c r="P122">
        <f t="shared" ref="P122:P134" si="13">IF(O122="WYPEŁNIJ WSZYSTKIE KOMÓRKI W WIERSZU!",1,0)</f>
        <v>0</v>
      </c>
    </row>
    <row r="123" spans="1:23" ht="33.950000000000003" customHeight="1" x14ac:dyDescent="0.25">
      <c r="A123" s="90">
        <v>1</v>
      </c>
      <c r="B123" s="152"/>
      <c r="C123" s="163"/>
      <c r="D123" s="193"/>
      <c r="E123" s="194"/>
      <c r="F123" s="159" t="str">
        <f>IF(AND(MID(D123,1,3)="NIE",NOT(C123="remontu istniejącego elementu drogi")),"wnioskodawca posiada zgodę na odstępstwo","-")</f>
        <v>-</v>
      </c>
      <c r="G123" s="155"/>
      <c r="M123" s="136">
        <f t="shared" ref="M123:M132" si="14">IF(C123="nowego, nieistniejącego wcześniej elementu drogi",0,G123)</f>
        <v>0</v>
      </c>
      <c r="N123" s="136">
        <f t="shared" ref="N123:N132" si="15">IF(C123="nowego, nieistniejącego wcześniej elementu drogi",G123,0)</f>
        <v>0</v>
      </c>
      <c r="O123" s="97" t="str">
        <f t="shared" ref="O123:O132" si="16">IF(AND(OR(C123="",D123="",F123="",G123=""),NOT(B123="")),"WYPEŁNIJ WSZYSTKIE KOMÓRKI W WIERSZU!","")</f>
        <v/>
      </c>
      <c r="P123">
        <f t="shared" si="13"/>
        <v>0</v>
      </c>
      <c r="U123">
        <f t="shared" ref="U123:U132" si="17">IF(F123="wnioskodawca posiada zgodę na odstępstwo","ODSTĘPSTWO",0)</f>
        <v>0</v>
      </c>
      <c r="W123">
        <f>IF(U123="ODSTĘPSTWO",1,0)</f>
        <v>0</v>
      </c>
    </row>
    <row r="124" spans="1:23" ht="33.950000000000003" customHeight="1" x14ac:dyDescent="0.25">
      <c r="A124" s="91">
        <v>2</v>
      </c>
      <c r="B124" s="152"/>
      <c r="C124" s="163"/>
      <c r="D124" s="193"/>
      <c r="E124" s="194"/>
      <c r="F124" s="159" t="str">
        <f t="shared" ref="F124:F132" si="18">IF(AND(MID(D124,1,3)="NIE",NOT(C124="remontu istniejącego elementu drogi")),"wnioskodawca posiada zgodę na odstępstwo","-")</f>
        <v>-</v>
      </c>
      <c r="G124" s="155"/>
      <c r="M124" s="136">
        <f t="shared" si="14"/>
        <v>0</v>
      </c>
      <c r="N124" s="136">
        <f t="shared" si="15"/>
        <v>0</v>
      </c>
      <c r="O124" s="97" t="str">
        <f t="shared" si="16"/>
        <v/>
      </c>
      <c r="P124">
        <f t="shared" si="13"/>
        <v>0</v>
      </c>
      <c r="U124">
        <f t="shared" si="17"/>
        <v>0</v>
      </c>
      <c r="W124">
        <f t="shared" ref="W124:W132" si="19">IF(U124="ODSTĘPSTWO",1,0)</f>
        <v>0</v>
      </c>
    </row>
    <row r="125" spans="1:23" ht="33.950000000000003" customHeight="1" x14ac:dyDescent="0.25">
      <c r="A125" s="91">
        <v>3</v>
      </c>
      <c r="B125" s="152"/>
      <c r="C125" s="163"/>
      <c r="D125" s="193"/>
      <c r="E125" s="194"/>
      <c r="F125" s="159" t="str">
        <f t="shared" si="18"/>
        <v>-</v>
      </c>
      <c r="G125" s="155"/>
      <c r="M125" s="136">
        <f t="shared" si="14"/>
        <v>0</v>
      </c>
      <c r="N125" s="136">
        <f t="shared" si="15"/>
        <v>0</v>
      </c>
      <c r="O125" s="97" t="str">
        <f t="shared" si="16"/>
        <v/>
      </c>
      <c r="P125">
        <f t="shared" si="13"/>
        <v>0</v>
      </c>
      <c r="U125">
        <f t="shared" si="17"/>
        <v>0</v>
      </c>
      <c r="W125">
        <f t="shared" si="19"/>
        <v>0</v>
      </c>
    </row>
    <row r="126" spans="1:23" ht="33.950000000000003" customHeight="1" x14ac:dyDescent="0.25">
      <c r="A126" s="91">
        <v>4</v>
      </c>
      <c r="B126" s="152"/>
      <c r="C126" s="163"/>
      <c r="D126" s="193"/>
      <c r="E126" s="194"/>
      <c r="F126" s="159" t="str">
        <f t="shared" si="18"/>
        <v>-</v>
      </c>
      <c r="G126" s="155"/>
      <c r="M126" s="136">
        <f t="shared" si="14"/>
        <v>0</v>
      </c>
      <c r="N126" s="136">
        <f t="shared" si="15"/>
        <v>0</v>
      </c>
      <c r="O126" s="97" t="str">
        <f t="shared" si="16"/>
        <v/>
      </c>
      <c r="P126">
        <f t="shared" si="13"/>
        <v>0</v>
      </c>
      <c r="U126">
        <f t="shared" si="17"/>
        <v>0</v>
      </c>
      <c r="W126">
        <f t="shared" si="19"/>
        <v>0</v>
      </c>
    </row>
    <row r="127" spans="1:23" ht="33.950000000000003" customHeight="1" x14ac:dyDescent="0.25">
      <c r="A127" s="91">
        <v>5</v>
      </c>
      <c r="B127" s="152"/>
      <c r="C127" s="163"/>
      <c r="D127" s="193"/>
      <c r="E127" s="194"/>
      <c r="F127" s="159" t="str">
        <f t="shared" si="18"/>
        <v>-</v>
      </c>
      <c r="G127" s="155"/>
      <c r="M127" s="136">
        <f t="shared" si="14"/>
        <v>0</v>
      </c>
      <c r="N127" s="136">
        <f t="shared" si="15"/>
        <v>0</v>
      </c>
      <c r="O127" s="97" t="str">
        <f t="shared" si="16"/>
        <v/>
      </c>
      <c r="P127">
        <f t="shared" si="13"/>
        <v>0</v>
      </c>
      <c r="U127">
        <f t="shared" si="17"/>
        <v>0</v>
      </c>
      <c r="W127">
        <f t="shared" si="19"/>
        <v>0</v>
      </c>
    </row>
    <row r="128" spans="1:23" ht="33.950000000000003" customHeight="1" x14ac:dyDescent="0.25">
      <c r="A128" s="91">
        <v>6</v>
      </c>
      <c r="B128" s="152"/>
      <c r="C128" s="163"/>
      <c r="D128" s="193"/>
      <c r="E128" s="194"/>
      <c r="F128" s="159" t="str">
        <f t="shared" si="18"/>
        <v>-</v>
      </c>
      <c r="G128" s="155"/>
      <c r="M128" s="136">
        <f t="shared" si="14"/>
        <v>0</v>
      </c>
      <c r="N128" s="136">
        <f t="shared" si="15"/>
        <v>0</v>
      </c>
      <c r="O128" s="97" t="str">
        <f t="shared" si="16"/>
        <v/>
      </c>
      <c r="P128">
        <f t="shared" si="13"/>
        <v>0</v>
      </c>
      <c r="U128">
        <f t="shared" si="17"/>
        <v>0</v>
      </c>
      <c r="W128">
        <f t="shared" si="19"/>
        <v>0</v>
      </c>
    </row>
    <row r="129" spans="1:23" ht="33.950000000000003" customHeight="1" x14ac:dyDescent="0.25">
      <c r="A129" s="91">
        <v>7</v>
      </c>
      <c r="B129" s="152"/>
      <c r="C129" s="163"/>
      <c r="D129" s="193"/>
      <c r="E129" s="194"/>
      <c r="F129" s="159" t="str">
        <f t="shared" si="18"/>
        <v>-</v>
      </c>
      <c r="G129" s="155"/>
      <c r="M129" s="136">
        <f t="shared" si="14"/>
        <v>0</v>
      </c>
      <c r="N129" s="136">
        <f t="shared" si="15"/>
        <v>0</v>
      </c>
      <c r="O129" s="97" t="str">
        <f t="shared" si="16"/>
        <v/>
      </c>
      <c r="P129">
        <f t="shared" si="13"/>
        <v>0</v>
      </c>
      <c r="U129">
        <f t="shared" si="17"/>
        <v>0</v>
      </c>
      <c r="W129">
        <f t="shared" si="19"/>
        <v>0</v>
      </c>
    </row>
    <row r="130" spans="1:23" ht="33.950000000000003" customHeight="1" x14ac:dyDescent="0.25">
      <c r="A130" s="91">
        <v>8</v>
      </c>
      <c r="B130" s="152"/>
      <c r="C130" s="163"/>
      <c r="D130" s="193"/>
      <c r="E130" s="194"/>
      <c r="F130" s="159" t="str">
        <f t="shared" si="18"/>
        <v>-</v>
      </c>
      <c r="G130" s="155"/>
      <c r="M130" s="136">
        <f t="shared" si="14"/>
        <v>0</v>
      </c>
      <c r="N130" s="136">
        <f t="shared" si="15"/>
        <v>0</v>
      </c>
      <c r="O130" s="97" t="str">
        <f t="shared" si="16"/>
        <v/>
      </c>
      <c r="P130">
        <f t="shared" si="13"/>
        <v>0</v>
      </c>
      <c r="U130">
        <f t="shared" si="17"/>
        <v>0</v>
      </c>
      <c r="W130">
        <f t="shared" si="19"/>
        <v>0</v>
      </c>
    </row>
    <row r="131" spans="1:23" ht="33.950000000000003" customHeight="1" x14ac:dyDescent="0.25">
      <c r="A131" s="91">
        <v>9</v>
      </c>
      <c r="B131" s="152"/>
      <c r="C131" s="163"/>
      <c r="D131" s="193"/>
      <c r="E131" s="194"/>
      <c r="F131" s="159" t="str">
        <f t="shared" si="18"/>
        <v>-</v>
      </c>
      <c r="G131" s="155"/>
      <c r="M131" s="136">
        <f t="shared" si="14"/>
        <v>0</v>
      </c>
      <c r="N131" s="136">
        <f t="shared" si="15"/>
        <v>0</v>
      </c>
      <c r="O131" s="97" t="str">
        <f t="shared" si="16"/>
        <v/>
      </c>
      <c r="P131">
        <f t="shared" si="13"/>
        <v>0</v>
      </c>
      <c r="U131">
        <f t="shared" si="17"/>
        <v>0</v>
      </c>
      <c r="W131">
        <f t="shared" si="19"/>
        <v>0</v>
      </c>
    </row>
    <row r="132" spans="1:23" ht="33.950000000000003" customHeight="1" x14ac:dyDescent="0.25">
      <c r="A132" s="91">
        <v>10</v>
      </c>
      <c r="B132" s="152"/>
      <c r="C132" s="163"/>
      <c r="D132" s="193"/>
      <c r="E132" s="194"/>
      <c r="F132" s="159" t="str">
        <f t="shared" si="18"/>
        <v>-</v>
      </c>
      <c r="G132" s="155"/>
      <c r="M132" s="136">
        <f t="shared" si="14"/>
        <v>0</v>
      </c>
      <c r="N132" s="136">
        <f t="shared" si="15"/>
        <v>0</v>
      </c>
      <c r="O132" s="97" t="str">
        <f t="shared" si="16"/>
        <v/>
      </c>
      <c r="P132">
        <f t="shared" si="13"/>
        <v>0</v>
      </c>
      <c r="U132">
        <f t="shared" si="17"/>
        <v>0</v>
      </c>
      <c r="W132">
        <f t="shared" si="19"/>
        <v>0</v>
      </c>
    </row>
    <row r="133" spans="1:23" ht="15.95" customHeight="1" x14ac:dyDescent="0.25">
      <c r="A133" s="103"/>
      <c r="B133" s="104"/>
      <c r="C133" s="104"/>
      <c r="F133" s="105" t="s">
        <v>1</v>
      </c>
      <c r="G133" s="106">
        <f>SUM(G123:G132)</f>
        <v>0</v>
      </c>
      <c r="H133" s="107" t="s">
        <v>2</v>
      </c>
      <c r="M133" s="110">
        <f>SUM(M123:M132)</f>
        <v>0</v>
      </c>
      <c r="N133" s="110">
        <f>SUM(N123:N132)</f>
        <v>0</v>
      </c>
      <c r="O133" s="97"/>
      <c r="P133">
        <f t="shared" si="13"/>
        <v>0</v>
      </c>
      <c r="W133">
        <f>SUM(W123:W132)</f>
        <v>0</v>
      </c>
    </row>
    <row r="134" spans="1:23" ht="15.95" customHeight="1" x14ac:dyDescent="0.25">
      <c r="A134" s="191" t="s">
        <v>369</v>
      </c>
      <c r="B134" s="191"/>
      <c r="C134" s="191"/>
      <c r="D134" s="191"/>
      <c r="E134" s="191"/>
      <c r="F134" s="191"/>
      <c r="G134" s="191"/>
      <c r="H134" s="191"/>
      <c r="M134" s="109"/>
      <c r="N134" s="109"/>
      <c r="O134" s="97"/>
      <c r="P134">
        <f t="shared" si="13"/>
        <v>0</v>
      </c>
    </row>
    <row r="135" spans="1:23" ht="15.95" customHeight="1" x14ac:dyDescent="0.25">
      <c r="A135" s="108"/>
      <c r="B135" s="108"/>
      <c r="C135" s="108"/>
      <c r="D135" s="108"/>
      <c r="E135" s="108"/>
      <c r="F135" s="108"/>
      <c r="G135" s="108"/>
      <c r="H135" s="108"/>
      <c r="M135" s="102"/>
      <c r="N135" s="102"/>
      <c r="O135" s="97"/>
    </row>
    <row r="136" spans="1:23" ht="45.75" customHeight="1" x14ac:dyDescent="0.25">
      <c r="A136" s="245" t="s">
        <v>497</v>
      </c>
      <c r="B136" s="245"/>
      <c r="C136" s="245"/>
      <c r="D136" s="245"/>
      <c r="E136" s="245"/>
      <c r="F136" s="245"/>
      <c r="G136" s="245"/>
      <c r="H136" s="79"/>
    </row>
    <row r="137" spans="1:23" ht="142.5" customHeight="1" x14ac:dyDescent="0.25">
      <c r="A137" s="69" t="s">
        <v>0</v>
      </c>
      <c r="B137" s="98" t="s">
        <v>341</v>
      </c>
      <c r="C137" s="135" t="s">
        <v>494</v>
      </c>
      <c r="D137" s="187" t="s">
        <v>375</v>
      </c>
      <c r="E137" s="188"/>
      <c r="F137" s="99" t="s">
        <v>365</v>
      </c>
      <c r="G137" s="100" t="s">
        <v>354</v>
      </c>
      <c r="H137" s="47"/>
    </row>
    <row r="138" spans="1:23" ht="15.75" thickBot="1" x14ac:dyDescent="0.3">
      <c r="A138" s="70">
        <v>1</v>
      </c>
      <c r="B138" s="70">
        <v>2</v>
      </c>
      <c r="C138" s="70">
        <v>3</v>
      </c>
      <c r="D138" s="185">
        <v>4</v>
      </c>
      <c r="E138" s="186"/>
      <c r="F138" s="101">
        <v>5</v>
      </c>
      <c r="G138" s="70">
        <v>6</v>
      </c>
      <c r="M138" t="s">
        <v>309</v>
      </c>
      <c r="N138" t="s">
        <v>310</v>
      </c>
    </row>
    <row r="139" spans="1:23" ht="36" customHeight="1" x14ac:dyDescent="0.25">
      <c r="A139" s="90">
        <v>1</v>
      </c>
      <c r="B139" s="152"/>
      <c r="C139" s="164"/>
      <c r="D139" s="193"/>
      <c r="E139" s="194"/>
      <c r="F139" s="159" t="str">
        <f>IF(AND(MID(D139,1,3)="NIE",NOT(C139="remontu istniejącego elementu drogi")),"wnioskodawca posiada zgodę na odstępstwo","-")</f>
        <v>-</v>
      </c>
      <c r="G139" s="155"/>
      <c r="M139" s="136">
        <f t="shared" ref="M139:M148" si="20">IF(C139="nowego, nieistniejącego wcześniej elementu drogi",0,G139)</f>
        <v>0</v>
      </c>
      <c r="N139" s="136">
        <f t="shared" ref="N139:N148" si="21">IF(C139="nowego, nieistniejącego wcześniej elementu drogi",G139,0)</f>
        <v>0</v>
      </c>
      <c r="O139" s="97" t="str">
        <f t="shared" ref="O139:O148" si="22">IF(AND(OR(C139="",D139="",F139="",G139=""),NOT(B139="")),"WYPEŁNIJ WSZYSTKIE KOMÓRKI W WIERSZU!","")</f>
        <v/>
      </c>
      <c r="U139">
        <f t="shared" ref="U139:U148" si="23">IF(F139="wnioskodawca posiada zgodę na odstępstwo","ODSTĘPSTWO",0)</f>
        <v>0</v>
      </c>
      <c r="W139">
        <f>IF(U139="ODSTĘPSTWO",1,0)</f>
        <v>0</v>
      </c>
    </row>
    <row r="140" spans="1:23" ht="36" customHeight="1" x14ac:dyDescent="0.25">
      <c r="A140" s="91">
        <v>2</v>
      </c>
      <c r="B140" s="152"/>
      <c r="C140" s="164"/>
      <c r="D140" s="189"/>
      <c r="E140" s="189"/>
      <c r="F140" s="159" t="str">
        <f t="shared" ref="F140:F148" si="24">IF(AND(MID(D140,1,3)="NIE",NOT(C140="remontu istniejącego elementu drogi")),"wnioskodawca posiada zgodę na odstępstwo","-")</f>
        <v>-</v>
      </c>
      <c r="G140" s="155"/>
      <c r="M140" s="136">
        <f t="shared" si="20"/>
        <v>0</v>
      </c>
      <c r="N140" s="136">
        <f t="shared" si="21"/>
        <v>0</v>
      </c>
      <c r="O140" s="97" t="str">
        <f t="shared" si="22"/>
        <v/>
      </c>
      <c r="P140">
        <f>IF(O140="WYPEŁNIJ WSZYSTKIE KOMÓRKI W WIERSZU!",1,0)</f>
        <v>0</v>
      </c>
      <c r="U140">
        <f t="shared" si="23"/>
        <v>0</v>
      </c>
      <c r="W140">
        <f t="shared" ref="W140:W148" si="25">IF(U140="ODSTĘPSTWO",1,0)</f>
        <v>0</v>
      </c>
    </row>
    <row r="141" spans="1:23" ht="36" customHeight="1" x14ac:dyDescent="0.25">
      <c r="A141" s="91">
        <v>3</v>
      </c>
      <c r="B141" s="152"/>
      <c r="C141" s="164"/>
      <c r="D141" s="189"/>
      <c r="E141" s="189"/>
      <c r="F141" s="159" t="str">
        <f t="shared" si="24"/>
        <v>-</v>
      </c>
      <c r="G141" s="155"/>
      <c r="M141" s="136">
        <f t="shared" si="20"/>
        <v>0</v>
      </c>
      <c r="N141" s="136">
        <f t="shared" si="21"/>
        <v>0</v>
      </c>
      <c r="O141" s="97" t="str">
        <f t="shared" si="22"/>
        <v/>
      </c>
      <c r="P141">
        <f t="shared" ref="P141:P149" si="26">IF(O141="WYPEŁNIJ WSZYSTKIE KOMÓRKI W WIERSZU!",1,0)</f>
        <v>0</v>
      </c>
      <c r="U141">
        <f t="shared" si="23"/>
        <v>0</v>
      </c>
      <c r="W141">
        <f t="shared" si="25"/>
        <v>0</v>
      </c>
    </row>
    <row r="142" spans="1:23" ht="36" customHeight="1" x14ac:dyDescent="0.25">
      <c r="A142" s="91">
        <v>4</v>
      </c>
      <c r="B142" s="152"/>
      <c r="C142" s="164"/>
      <c r="D142" s="189"/>
      <c r="E142" s="189"/>
      <c r="F142" s="159" t="str">
        <f t="shared" si="24"/>
        <v>-</v>
      </c>
      <c r="G142" s="155"/>
      <c r="M142" s="136">
        <f t="shared" si="20"/>
        <v>0</v>
      </c>
      <c r="N142" s="136">
        <f t="shared" si="21"/>
        <v>0</v>
      </c>
      <c r="O142" s="97" t="str">
        <f t="shared" si="22"/>
        <v/>
      </c>
      <c r="P142">
        <f t="shared" si="26"/>
        <v>0</v>
      </c>
      <c r="U142">
        <f t="shared" si="23"/>
        <v>0</v>
      </c>
      <c r="W142">
        <f t="shared" si="25"/>
        <v>0</v>
      </c>
    </row>
    <row r="143" spans="1:23" ht="36" customHeight="1" x14ac:dyDescent="0.25">
      <c r="A143" s="91">
        <v>5</v>
      </c>
      <c r="B143" s="152"/>
      <c r="C143" s="164"/>
      <c r="D143" s="189"/>
      <c r="E143" s="189"/>
      <c r="F143" s="159" t="str">
        <f t="shared" si="24"/>
        <v>-</v>
      </c>
      <c r="G143" s="155"/>
      <c r="M143" s="136">
        <f t="shared" si="20"/>
        <v>0</v>
      </c>
      <c r="N143" s="136">
        <f t="shared" si="21"/>
        <v>0</v>
      </c>
      <c r="O143" s="97" t="str">
        <f t="shared" si="22"/>
        <v/>
      </c>
      <c r="P143">
        <f t="shared" si="26"/>
        <v>0</v>
      </c>
      <c r="U143">
        <f t="shared" si="23"/>
        <v>0</v>
      </c>
      <c r="W143">
        <f t="shared" si="25"/>
        <v>0</v>
      </c>
    </row>
    <row r="144" spans="1:23" ht="36" customHeight="1" x14ac:dyDescent="0.25">
      <c r="A144" s="91">
        <v>6</v>
      </c>
      <c r="B144" s="152"/>
      <c r="C144" s="164"/>
      <c r="D144" s="189"/>
      <c r="E144" s="189"/>
      <c r="F144" s="159" t="str">
        <f t="shared" si="24"/>
        <v>-</v>
      </c>
      <c r="G144" s="155"/>
      <c r="M144" s="136">
        <f t="shared" si="20"/>
        <v>0</v>
      </c>
      <c r="N144" s="136">
        <f t="shared" si="21"/>
        <v>0</v>
      </c>
      <c r="O144" s="97" t="str">
        <f t="shared" si="22"/>
        <v/>
      </c>
      <c r="P144">
        <f t="shared" si="26"/>
        <v>0</v>
      </c>
      <c r="U144">
        <f t="shared" si="23"/>
        <v>0</v>
      </c>
      <c r="W144">
        <f t="shared" si="25"/>
        <v>0</v>
      </c>
    </row>
    <row r="145" spans="1:23" ht="36" customHeight="1" x14ac:dyDescent="0.25">
      <c r="A145" s="91">
        <v>7</v>
      </c>
      <c r="B145" s="152"/>
      <c r="C145" s="164"/>
      <c r="D145" s="189"/>
      <c r="E145" s="189"/>
      <c r="F145" s="159" t="str">
        <f t="shared" si="24"/>
        <v>-</v>
      </c>
      <c r="G145" s="155"/>
      <c r="M145" s="136">
        <f t="shared" si="20"/>
        <v>0</v>
      </c>
      <c r="N145" s="136">
        <f t="shared" si="21"/>
        <v>0</v>
      </c>
      <c r="O145" s="97" t="str">
        <f t="shared" si="22"/>
        <v/>
      </c>
      <c r="P145">
        <f t="shared" si="26"/>
        <v>0</v>
      </c>
      <c r="U145">
        <f t="shared" si="23"/>
        <v>0</v>
      </c>
      <c r="W145">
        <f t="shared" si="25"/>
        <v>0</v>
      </c>
    </row>
    <row r="146" spans="1:23" ht="36" customHeight="1" x14ac:dyDescent="0.25">
      <c r="A146" s="91">
        <v>8</v>
      </c>
      <c r="B146" s="152"/>
      <c r="C146" s="164"/>
      <c r="D146" s="189"/>
      <c r="E146" s="189"/>
      <c r="F146" s="159" t="str">
        <f t="shared" si="24"/>
        <v>-</v>
      </c>
      <c r="G146" s="155"/>
      <c r="M146" s="136">
        <f t="shared" si="20"/>
        <v>0</v>
      </c>
      <c r="N146" s="136">
        <f t="shared" si="21"/>
        <v>0</v>
      </c>
      <c r="O146" s="97" t="str">
        <f t="shared" si="22"/>
        <v/>
      </c>
      <c r="P146">
        <f t="shared" si="26"/>
        <v>0</v>
      </c>
      <c r="U146">
        <f t="shared" si="23"/>
        <v>0</v>
      </c>
      <c r="W146">
        <f t="shared" si="25"/>
        <v>0</v>
      </c>
    </row>
    <row r="147" spans="1:23" ht="36" customHeight="1" x14ac:dyDescent="0.25">
      <c r="A147" s="91">
        <v>9</v>
      </c>
      <c r="B147" s="152"/>
      <c r="C147" s="164"/>
      <c r="D147" s="189"/>
      <c r="E147" s="189"/>
      <c r="F147" s="159" t="str">
        <f t="shared" si="24"/>
        <v>-</v>
      </c>
      <c r="G147" s="155"/>
      <c r="M147" s="136">
        <f t="shared" si="20"/>
        <v>0</v>
      </c>
      <c r="N147" s="136">
        <f t="shared" si="21"/>
        <v>0</v>
      </c>
      <c r="O147" s="97" t="str">
        <f t="shared" si="22"/>
        <v/>
      </c>
      <c r="P147">
        <f t="shared" si="26"/>
        <v>0</v>
      </c>
      <c r="U147">
        <f t="shared" si="23"/>
        <v>0</v>
      </c>
      <c r="W147">
        <f t="shared" si="25"/>
        <v>0</v>
      </c>
    </row>
    <row r="148" spans="1:23" ht="36" customHeight="1" x14ac:dyDescent="0.25">
      <c r="A148" s="91">
        <v>10</v>
      </c>
      <c r="B148" s="152"/>
      <c r="C148" s="164"/>
      <c r="D148" s="189"/>
      <c r="E148" s="189"/>
      <c r="F148" s="159" t="str">
        <f t="shared" si="24"/>
        <v>-</v>
      </c>
      <c r="G148" s="155"/>
      <c r="M148" s="136">
        <f t="shared" si="20"/>
        <v>0</v>
      </c>
      <c r="N148" s="136">
        <f t="shared" si="21"/>
        <v>0</v>
      </c>
      <c r="O148" s="97" t="str">
        <f t="shared" si="22"/>
        <v/>
      </c>
      <c r="P148">
        <f t="shared" si="26"/>
        <v>0</v>
      </c>
      <c r="U148">
        <f t="shared" si="23"/>
        <v>0</v>
      </c>
      <c r="W148">
        <f t="shared" si="25"/>
        <v>0</v>
      </c>
    </row>
    <row r="149" spans="1:23" ht="15.75" customHeight="1" x14ac:dyDescent="0.25">
      <c r="A149" s="103"/>
      <c r="B149" s="104"/>
      <c r="C149" s="104"/>
      <c r="F149" s="165" t="s">
        <v>1</v>
      </c>
      <c r="G149" s="106">
        <f>SUM(G139:G148)</f>
        <v>0</v>
      </c>
      <c r="H149" s="107" t="s">
        <v>2</v>
      </c>
      <c r="M149" s="110">
        <f>SUM(M139:M148)</f>
        <v>0</v>
      </c>
      <c r="N149" s="110">
        <f>SUM(N139:N148)</f>
        <v>0</v>
      </c>
      <c r="O149" s="97"/>
      <c r="P149">
        <f t="shared" si="26"/>
        <v>0</v>
      </c>
      <c r="W149">
        <f>SUM(W139:W148)</f>
        <v>0</v>
      </c>
    </row>
    <row r="150" spans="1:23" ht="15.75" customHeight="1" x14ac:dyDescent="0.25">
      <c r="A150" s="191" t="s">
        <v>344</v>
      </c>
      <c r="B150" s="191"/>
      <c r="C150" s="191"/>
      <c r="D150" s="191"/>
      <c r="E150" s="191"/>
      <c r="F150" s="191"/>
      <c r="G150" s="191"/>
      <c r="H150" s="191"/>
      <c r="M150" s="102"/>
      <c r="N150" s="102"/>
      <c r="O150" s="97"/>
    </row>
    <row r="151" spans="1:23" ht="15.95" customHeight="1" x14ac:dyDescent="0.25">
      <c r="M151" s="102"/>
      <c r="N151" s="102"/>
      <c r="O151" s="97"/>
      <c r="P151">
        <f t="shared" ref="P151:P157" si="27">IF(O151="WYPEŁNIJ WSZYSTKIE KOMÓRKI W WIERSZU!",1,0)</f>
        <v>0</v>
      </c>
    </row>
    <row r="152" spans="1:23" ht="64.5" customHeight="1" x14ac:dyDescent="0.25">
      <c r="A152" s="190" t="s">
        <v>498</v>
      </c>
      <c r="B152" s="190"/>
      <c r="C152" s="190"/>
      <c r="D152" s="190"/>
      <c r="E152" s="190"/>
      <c r="F152" s="190"/>
      <c r="G152" s="190"/>
      <c r="H152" s="79"/>
      <c r="M152" s="102"/>
      <c r="N152" s="102"/>
      <c r="O152" s="97"/>
      <c r="P152">
        <f t="shared" si="27"/>
        <v>0</v>
      </c>
    </row>
    <row r="153" spans="1:23" ht="135" customHeight="1" x14ac:dyDescent="0.25">
      <c r="A153" s="69" t="s">
        <v>0</v>
      </c>
      <c r="B153" s="98" t="s">
        <v>341</v>
      </c>
      <c r="C153" s="135" t="s">
        <v>494</v>
      </c>
      <c r="D153" s="253" t="s">
        <v>351</v>
      </c>
      <c r="E153" s="254"/>
      <c r="F153" s="99" t="s">
        <v>366</v>
      </c>
      <c r="G153" s="100" t="s">
        <v>346</v>
      </c>
      <c r="H153" s="47"/>
      <c r="M153" s="102"/>
      <c r="N153" s="102"/>
      <c r="O153" s="97"/>
      <c r="P153">
        <f t="shared" si="27"/>
        <v>0</v>
      </c>
    </row>
    <row r="154" spans="1:23" ht="15.95" customHeight="1" thickBot="1" x14ac:dyDescent="0.3">
      <c r="A154" s="70">
        <v>1</v>
      </c>
      <c r="B154" s="70">
        <v>2</v>
      </c>
      <c r="C154" s="70">
        <v>3</v>
      </c>
      <c r="D154" s="185">
        <v>4</v>
      </c>
      <c r="E154" s="186"/>
      <c r="F154" s="101">
        <v>5</v>
      </c>
      <c r="G154" s="70">
        <v>6</v>
      </c>
      <c r="M154" t="s">
        <v>309</v>
      </c>
      <c r="N154" t="s">
        <v>310</v>
      </c>
      <c r="O154" s="97"/>
      <c r="P154">
        <f t="shared" si="27"/>
        <v>0</v>
      </c>
    </row>
    <row r="155" spans="1:23" ht="35.1" customHeight="1" x14ac:dyDescent="0.25">
      <c r="A155" s="90">
        <v>1</v>
      </c>
      <c r="B155" s="152"/>
      <c r="C155" s="162"/>
      <c r="D155" s="193"/>
      <c r="E155" s="194"/>
      <c r="F155" s="159" t="str">
        <f>IF(AND(MID(D155,1,3)="NIE",NOT(C155="remontu istniejącego elementu drogi")),"wnioskodawca posiada zgodę na odstępstwo","-")</f>
        <v>-</v>
      </c>
      <c r="G155" s="155"/>
      <c r="M155" s="136">
        <f t="shared" ref="M155:M164" si="28">IF(C155="nowego, nieistniejącego wcześniej elementu drogi",0,G155)</f>
        <v>0</v>
      </c>
      <c r="N155" s="136">
        <f t="shared" ref="N155:N164" si="29">IF(C155="nowego, nieistniejącego wcześniej elementu drogi",G155,0)</f>
        <v>0</v>
      </c>
      <c r="O155" s="97" t="str">
        <f t="shared" ref="O155:O164" si="30">IF(AND(OR(C155="",D155="",F155="",G155=""),NOT(B155="")),"WYPEŁNIJ WSZYSTKIE KOMÓRKI W WIERSZU!","")</f>
        <v/>
      </c>
      <c r="P155">
        <f t="shared" si="27"/>
        <v>0</v>
      </c>
      <c r="U155">
        <f t="shared" ref="U155:U164" si="31">IF(F155="wnioskodawca posiada zgodę na odstępstwo","ODSTĘPSTWO",0)</f>
        <v>0</v>
      </c>
      <c r="W155">
        <f>IF(U155="ODSTĘPSTWO",1,0)</f>
        <v>0</v>
      </c>
    </row>
    <row r="156" spans="1:23" ht="35.1" customHeight="1" x14ac:dyDescent="0.25">
      <c r="A156" s="91">
        <v>2</v>
      </c>
      <c r="B156" s="152"/>
      <c r="C156" s="162"/>
      <c r="D156" s="193"/>
      <c r="E156" s="194"/>
      <c r="F156" s="159" t="str">
        <f t="shared" ref="F156:F164" si="32">IF(AND(MID(D156,1,3)="NIE",NOT(C156="remontu istniejącego elementu drogi")),"wnioskodawca posiada zgodę na odstępstwo","-")</f>
        <v>-</v>
      </c>
      <c r="G156" s="155"/>
      <c r="M156" s="136">
        <f t="shared" si="28"/>
        <v>0</v>
      </c>
      <c r="N156" s="136">
        <f t="shared" si="29"/>
        <v>0</v>
      </c>
      <c r="O156" s="97" t="str">
        <f t="shared" si="30"/>
        <v/>
      </c>
      <c r="P156">
        <f t="shared" si="27"/>
        <v>0</v>
      </c>
      <c r="U156">
        <f t="shared" si="31"/>
        <v>0</v>
      </c>
      <c r="W156">
        <f t="shared" ref="W156:W164" si="33">IF(U156="ODSTĘPSTWO",1,0)</f>
        <v>0</v>
      </c>
    </row>
    <row r="157" spans="1:23" ht="35.1" customHeight="1" x14ac:dyDescent="0.25">
      <c r="A157" s="91">
        <v>3</v>
      </c>
      <c r="B157" s="152"/>
      <c r="C157" s="162"/>
      <c r="D157" s="193"/>
      <c r="E157" s="194"/>
      <c r="F157" s="159" t="str">
        <f t="shared" si="32"/>
        <v>-</v>
      </c>
      <c r="G157" s="155"/>
      <c r="M157" s="136">
        <f t="shared" si="28"/>
        <v>0</v>
      </c>
      <c r="N157" s="136">
        <f t="shared" si="29"/>
        <v>0</v>
      </c>
      <c r="O157" s="97" t="str">
        <f t="shared" si="30"/>
        <v/>
      </c>
      <c r="P157">
        <f t="shared" si="27"/>
        <v>0</v>
      </c>
      <c r="U157">
        <f t="shared" si="31"/>
        <v>0</v>
      </c>
      <c r="W157">
        <f t="shared" si="33"/>
        <v>0</v>
      </c>
    </row>
    <row r="158" spans="1:23" ht="35.1" customHeight="1" x14ac:dyDescent="0.25">
      <c r="A158" s="91">
        <v>4</v>
      </c>
      <c r="B158" s="152"/>
      <c r="C158" s="162"/>
      <c r="D158" s="193"/>
      <c r="E158" s="194"/>
      <c r="F158" s="159" t="str">
        <f t="shared" si="32"/>
        <v>-</v>
      </c>
      <c r="G158" s="155"/>
      <c r="M158" s="136">
        <f t="shared" si="28"/>
        <v>0</v>
      </c>
      <c r="N158" s="136">
        <f t="shared" si="29"/>
        <v>0</v>
      </c>
      <c r="O158" s="97" t="str">
        <f t="shared" si="30"/>
        <v/>
      </c>
      <c r="U158">
        <f t="shared" si="31"/>
        <v>0</v>
      </c>
      <c r="W158">
        <f t="shared" si="33"/>
        <v>0</v>
      </c>
    </row>
    <row r="159" spans="1:23" ht="35.1" customHeight="1" x14ac:dyDescent="0.25">
      <c r="A159" s="91">
        <v>5</v>
      </c>
      <c r="B159" s="152"/>
      <c r="C159" s="162"/>
      <c r="D159" s="193"/>
      <c r="E159" s="194"/>
      <c r="F159" s="159" t="str">
        <f t="shared" si="32"/>
        <v>-</v>
      </c>
      <c r="G159" s="155"/>
      <c r="M159" s="136">
        <f t="shared" si="28"/>
        <v>0</v>
      </c>
      <c r="N159" s="136">
        <f t="shared" si="29"/>
        <v>0</v>
      </c>
      <c r="O159" s="97" t="str">
        <f t="shared" si="30"/>
        <v/>
      </c>
      <c r="U159">
        <f t="shared" si="31"/>
        <v>0</v>
      </c>
      <c r="W159">
        <f t="shared" si="33"/>
        <v>0</v>
      </c>
    </row>
    <row r="160" spans="1:23" ht="35.1" customHeight="1" x14ac:dyDescent="0.25">
      <c r="A160" s="91">
        <v>6</v>
      </c>
      <c r="B160" s="152"/>
      <c r="C160" s="162"/>
      <c r="D160" s="193"/>
      <c r="E160" s="194"/>
      <c r="F160" s="159" t="str">
        <f t="shared" si="32"/>
        <v>-</v>
      </c>
      <c r="G160" s="155"/>
      <c r="M160" s="136">
        <f t="shared" si="28"/>
        <v>0</v>
      </c>
      <c r="N160" s="136">
        <f t="shared" si="29"/>
        <v>0</v>
      </c>
      <c r="O160" s="97" t="str">
        <f t="shared" si="30"/>
        <v/>
      </c>
      <c r="U160">
        <f t="shared" si="31"/>
        <v>0</v>
      </c>
      <c r="W160">
        <f t="shared" si="33"/>
        <v>0</v>
      </c>
    </row>
    <row r="161" spans="1:23" ht="35.1" customHeight="1" x14ac:dyDescent="0.25">
      <c r="A161" s="91">
        <v>7</v>
      </c>
      <c r="B161" s="152"/>
      <c r="C161" s="162"/>
      <c r="D161" s="193"/>
      <c r="E161" s="194"/>
      <c r="F161" s="159" t="str">
        <f t="shared" si="32"/>
        <v>-</v>
      </c>
      <c r="G161" s="155"/>
      <c r="M161" s="136">
        <f t="shared" si="28"/>
        <v>0</v>
      </c>
      <c r="N161" s="136">
        <f t="shared" si="29"/>
        <v>0</v>
      </c>
      <c r="O161" s="97" t="str">
        <f t="shared" si="30"/>
        <v/>
      </c>
      <c r="U161">
        <f t="shared" si="31"/>
        <v>0</v>
      </c>
      <c r="W161">
        <f t="shared" si="33"/>
        <v>0</v>
      </c>
    </row>
    <row r="162" spans="1:23" ht="35.1" customHeight="1" x14ac:dyDescent="0.25">
      <c r="A162" s="91">
        <v>8</v>
      </c>
      <c r="B162" s="152"/>
      <c r="C162" s="162"/>
      <c r="D162" s="193"/>
      <c r="E162" s="194"/>
      <c r="F162" s="159" t="str">
        <f t="shared" si="32"/>
        <v>-</v>
      </c>
      <c r="G162" s="155"/>
      <c r="M162" s="136">
        <f t="shared" si="28"/>
        <v>0</v>
      </c>
      <c r="N162" s="136">
        <f t="shared" si="29"/>
        <v>0</v>
      </c>
      <c r="O162" s="97" t="str">
        <f t="shared" si="30"/>
        <v/>
      </c>
      <c r="U162">
        <f t="shared" si="31"/>
        <v>0</v>
      </c>
      <c r="W162">
        <f t="shared" si="33"/>
        <v>0</v>
      </c>
    </row>
    <row r="163" spans="1:23" ht="35.1" customHeight="1" x14ac:dyDescent="0.25">
      <c r="A163" s="91">
        <v>9</v>
      </c>
      <c r="B163" s="152"/>
      <c r="C163" s="162"/>
      <c r="D163" s="193"/>
      <c r="E163" s="194"/>
      <c r="F163" s="159" t="str">
        <f t="shared" si="32"/>
        <v>-</v>
      </c>
      <c r="G163" s="155"/>
      <c r="M163" s="136">
        <f t="shared" si="28"/>
        <v>0</v>
      </c>
      <c r="N163" s="136">
        <f t="shared" si="29"/>
        <v>0</v>
      </c>
      <c r="O163" s="97" t="str">
        <f t="shared" si="30"/>
        <v/>
      </c>
      <c r="U163">
        <f t="shared" si="31"/>
        <v>0</v>
      </c>
      <c r="W163">
        <f t="shared" si="33"/>
        <v>0</v>
      </c>
    </row>
    <row r="164" spans="1:23" ht="35.1" customHeight="1" x14ac:dyDescent="0.25">
      <c r="A164" s="91">
        <v>10</v>
      </c>
      <c r="B164" s="152"/>
      <c r="C164" s="162"/>
      <c r="D164" s="193"/>
      <c r="E164" s="194"/>
      <c r="F164" s="159" t="str">
        <f t="shared" si="32"/>
        <v>-</v>
      </c>
      <c r="G164" s="155"/>
      <c r="M164" s="136">
        <f t="shared" si="28"/>
        <v>0</v>
      </c>
      <c r="N164" s="136">
        <f t="shared" si="29"/>
        <v>0</v>
      </c>
      <c r="O164" s="97" t="str">
        <f t="shared" si="30"/>
        <v/>
      </c>
      <c r="U164">
        <f t="shared" si="31"/>
        <v>0</v>
      </c>
      <c r="W164">
        <f t="shared" si="33"/>
        <v>0</v>
      </c>
    </row>
    <row r="165" spans="1:23" ht="17.25" customHeight="1" x14ac:dyDescent="0.25">
      <c r="A165" s="103"/>
      <c r="B165" s="104"/>
      <c r="C165" s="104"/>
      <c r="F165" s="105" t="s">
        <v>1</v>
      </c>
      <c r="G165" s="106">
        <f>SUM(G155:G164)</f>
        <v>0</v>
      </c>
      <c r="H165" s="107" t="s">
        <v>2</v>
      </c>
      <c r="M165" s="110">
        <f>SUM(M155:M164)</f>
        <v>0</v>
      </c>
      <c r="N165" s="110">
        <f>SUM(N155:N164)</f>
        <v>0</v>
      </c>
      <c r="O165" s="97"/>
      <c r="P165">
        <f>IF(O165="WYPEŁNIJ WSZYSTKIE KOMÓRKI W WIERSZU!",1,0)</f>
        <v>0</v>
      </c>
      <c r="W165">
        <f>SUM(W155:W164)</f>
        <v>0</v>
      </c>
    </row>
    <row r="166" spans="1:23" ht="25.5" customHeight="1" x14ac:dyDescent="0.25">
      <c r="A166" s="191" t="s">
        <v>344</v>
      </c>
      <c r="B166" s="191"/>
      <c r="C166" s="191"/>
      <c r="D166" s="191"/>
      <c r="E166" s="191"/>
      <c r="F166" s="191"/>
      <c r="G166" s="191"/>
      <c r="H166" s="191"/>
    </row>
    <row r="167" spans="1:23" ht="18" customHeight="1" x14ac:dyDescent="0.25"/>
    <row r="168" spans="1:23" ht="21" customHeight="1" x14ac:dyDescent="0.25">
      <c r="A168" s="183" t="s">
        <v>499</v>
      </c>
      <c r="B168" s="183"/>
      <c r="C168" s="183"/>
      <c r="D168" s="183"/>
      <c r="E168" s="183"/>
      <c r="F168" s="184"/>
      <c r="G168" s="184"/>
    </row>
    <row r="169" spans="1:23" ht="44.25" customHeight="1" x14ac:dyDescent="0.25">
      <c r="A169" s="69" t="s">
        <v>0</v>
      </c>
      <c r="B169" s="195" t="s">
        <v>341</v>
      </c>
      <c r="C169" s="196"/>
      <c r="D169" s="301" t="s">
        <v>346</v>
      </c>
      <c r="E169" s="301"/>
      <c r="F169" s="47"/>
    </row>
    <row r="170" spans="1:23" ht="15.75" thickBot="1" x14ac:dyDescent="0.3">
      <c r="A170" s="70">
        <v>1</v>
      </c>
      <c r="B170" s="185">
        <v>2</v>
      </c>
      <c r="C170" s="186"/>
      <c r="D170" s="185">
        <v>3</v>
      </c>
      <c r="E170" s="186"/>
      <c r="F170" s="47"/>
      <c r="M170" t="s">
        <v>309</v>
      </c>
      <c r="N170" t="s">
        <v>310</v>
      </c>
      <c r="O170" s="97"/>
    </row>
    <row r="171" spans="1:23" x14ac:dyDescent="0.25">
      <c r="A171" s="90">
        <v>1</v>
      </c>
      <c r="B171" s="298"/>
      <c r="C171" s="299"/>
      <c r="D171" s="271"/>
      <c r="E171" s="272"/>
      <c r="M171" s="136">
        <f>IF(C171="nowego, nieistniejącego wcześniej elementu drogi",0,D171)</f>
        <v>0</v>
      </c>
      <c r="N171" s="136">
        <f>IF(C171="nowego, nieistniejącego wcześniej elementu drogi",D171,0)</f>
        <v>0</v>
      </c>
      <c r="O171" s="97" t="str">
        <f>IF(AND(OR(C171="",D171=""),NOT(B171="")),"WYPEŁNIJ WSZYSTKIE KOMÓRKI W WIERSZU!","")</f>
        <v/>
      </c>
    </row>
    <row r="172" spans="1:23" ht="15.75" x14ac:dyDescent="0.25">
      <c r="A172" s="91">
        <v>2</v>
      </c>
      <c r="B172" s="300"/>
      <c r="C172" s="300"/>
      <c r="D172" s="181"/>
      <c r="E172" s="182"/>
      <c r="M172" s="136">
        <f t="shared" ref="M172:M180" si="34">IF(C172="nowego, nieistniejącego wcześniej elementu drogi",0,D172)</f>
        <v>0</v>
      </c>
      <c r="N172" s="136">
        <f t="shared" ref="N172:N180" si="35">IF(C172="nowego, nieistniejącego wcześniej elementu drogi",D172,0)</f>
        <v>0</v>
      </c>
      <c r="O172" s="97" t="str">
        <f t="shared" ref="O172:O180" si="36">IF(AND(OR(C172="",D172=""),NOT(B172="")),"WYPEŁNIJ WSZYSTKIE KOMÓRKI W WIERSZU!","")</f>
        <v/>
      </c>
    </row>
    <row r="173" spans="1:23" ht="15.75" x14ac:dyDescent="0.25">
      <c r="A173" s="91">
        <v>3</v>
      </c>
      <c r="B173" s="300"/>
      <c r="C173" s="300"/>
      <c r="D173" s="181"/>
      <c r="E173" s="182"/>
      <c r="M173" s="136">
        <f t="shared" si="34"/>
        <v>0</v>
      </c>
      <c r="N173" s="136">
        <f t="shared" si="35"/>
        <v>0</v>
      </c>
      <c r="O173" s="97" t="str">
        <f t="shared" si="36"/>
        <v/>
      </c>
    </row>
    <row r="174" spans="1:23" ht="15.75" x14ac:dyDescent="0.25">
      <c r="A174" s="91">
        <v>4</v>
      </c>
      <c r="B174" s="300"/>
      <c r="C174" s="300"/>
      <c r="D174" s="181"/>
      <c r="E174" s="182"/>
      <c r="M174" s="136">
        <f t="shared" si="34"/>
        <v>0</v>
      </c>
      <c r="N174" s="136">
        <f t="shared" si="35"/>
        <v>0</v>
      </c>
      <c r="O174" s="97" t="str">
        <f t="shared" si="36"/>
        <v/>
      </c>
    </row>
    <row r="175" spans="1:23" ht="15.75" x14ac:dyDescent="0.25">
      <c r="A175" s="91">
        <v>5</v>
      </c>
      <c r="B175" s="300"/>
      <c r="C175" s="300"/>
      <c r="D175" s="181"/>
      <c r="E175" s="182"/>
      <c r="M175" s="136">
        <f t="shared" si="34"/>
        <v>0</v>
      </c>
      <c r="N175" s="136">
        <f t="shared" si="35"/>
        <v>0</v>
      </c>
      <c r="O175" s="97" t="str">
        <f t="shared" si="36"/>
        <v/>
      </c>
    </row>
    <row r="176" spans="1:23" ht="15.75" x14ac:dyDescent="0.25">
      <c r="A176" s="91">
        <v>6</v>
      </c>
      <c r="B176" s="300"/>
      <c r="C176" s="300"/>
      <c r="D176" s="181"/>
      <c r="E176" s="182"/>
      <c r="M176" s="136">
        <f t="shared" si="34"/>
        <v>0</v>
      </c>
      <c r="N176" s="136">
        <f t="shared" si="35"/>
        <v>0</v>
      </c>
      <c r="O176" s="97" t="str">
        <f t="shared" si="36"/>
        <v/>
      </c>
    </row>
    <row r="177" spans="1:15" ht="15.75" x14ac:dyDescent="0.25">
      <c r="A177" s="91">
        <v>7</v>
      </c>
      <c r="B177" s="300"/>
      <c r="C177" s="300"/>
      <c r="D177" s="181"/>
      <c r="E177" s="182"/>
      <c r="M177" s="136">
        <f t="shared" si="34"/>
        <v>0</v>
      </c>
      <c r="N177" s="136">
        <f t="shared" si="35"/>
        <v>0</v>
      </c>
      <c r="O177" s="97" t="str">
        <f t="shared" si="36"/>
        <v/>
      </c>
    </row>
    <row r="178" spans="1:15" ht="15.75" x14ac:dyDescent="0.25">
      <c r="A178" s="91">
        <v>8</v>
      </c>
      <c r="B178" s="300"/>
      <c r="C178" s="300"/>
      <c r="D178" s="181"/>
      <c r="E178" s="182"/>
      <c r="M178" s="136">
        <f t="shared" si="34"/>
        <v>0</v>
      </c>
      <c r="N178" s="136">
        <f t="shared" si="35"/>
        <v>0</v>
      </c>
      <c r="O178" s="97" t="str">
        <f t="shared" si="36"/>
        <v/>
      </c>
    </row>
    <row r="179" spans="1:15" ht="15.75" x14ac:dyDescent="0.25">
      <c r="A179" s="91">
        <v>9</v>
      </c>
      <c r="B179" s="300"/>
      <c r="C179" s="300"/>
      <c r="D179" s="181"/>
      <c r="E179" s="182"/>
      <c r="M179" s="136">
        <f t="shared" si="34"/>
        <v>0</v>
      </c>
      <c r="N179" s="136">
        <f t="shared" si="35"/>
        <v>0</v>
      </c>
      <c r="O179" s="97" t="str">
        <f t="shared" si="36"/>
        <v/>
      </c>
    </row>
    <row r="180" spans="1:15" ht="15.75" x14ac:dyDescent="0.25">
      <c r="A180" s="91">
        <v>10</v>
      </c>
      <c r="B180" s="300"/>
      <c r="C180" s="300"/>
      <c r="D180" s="181"/>
      <c r="E180" s="182"/>
      <c r="M180" s="136">
        <f t="shared" si="34"/>
        <v>0</v>
      </c>
      <c r="N180" s="136">
        <f t="shared" si="35"/>
        <v>0</v>
      </c>
      <c r="O180" s="97" t="str">
        <f t="shared" si="36"/>
        <v/>
      </c>
    </row>
    <row r="181" spans="1:15" ht="15.75" x14ac:dyDescent="0.25">
      <c r="A181" s="103"/>
      <c r="B181" s="104"/>
      <c r="D181" s="105" t="s">
        <v>1</v>
      </c>
      <c r="E181" s="106">
        <f>SUM(D171:D180)</f>
        <v>0</v>
      </c>
      <c r="F181" s="107" t="s">
        <v>2</v>
      </c>
      <c r="M181" s="110">
        <f>SUM(M171:M180)</f>
        <v>0</v>
      </c>
      <c r="N181" s="110">
        <f>SUM(N171:N180)</f>
        <v>0</v>
      </c>
      <c r="O181" s="97"/>
    </row>
    <row r="182" spans="1:15" x14ac:dyDescent="0.25">
      <c r="A182" s="191"/>
      <c r="B182" s="191"/>
      <c r="C182" s="191"/>
      <c r="D182" s="191"/>
      <c r="E182" s="191"/>
      <c r="F182" s="191"/>
      <c r="G182" s="191"/>
      <c r="H182" s="191"/>
      <c r="M182" s="109"/>
      <c r="N182" s="109"/>
      <c r="O182" s="97"/>
    </row>
    <row r="183" spans="1:15" ht="19.5" customHeight="1" x14ac:dyDescent="0.25">
      <c r="A183" s="183" t="s">
        <v>500</v>
      </c>
      <c r="B183" s="183"/>
      <c r="C183" s="183"/>
      <c r="D183" s="183"/>
      <c r="E183" s="183"/>
      <c r="F183" s="184"/>
      <c r="G183" s="184"/>
    </row>
    <row r="184" spans="1:15" ht="51" customHeight="1" x14ac:dyDescent="0.25">
      <c r="A184" s="269" t="s">
        <v>0</v>
      </c>
      <c r="B184" s="316" t="s">
        <v>341</v>
      </c>
      <c r="C184" s="317"/>
      <c r="D184" s="267" t="s">
        <v>356</v>
      </c>
      <c r="E184" s="268"/>
      <c r="F184" s="112"/>
      <c r="G184" s="111"/>
    </row>
    <row r="185" spans="1:15" ht="40.5" customHeight="1" x14ac:dyDescent="0.25">
      <c r="A185" s="270"/>
      <c r="B185" s="318"/>
      <c r="C185" s="319"/>
      <c r="D185" s="140" t="s">
        <v>357</v>
      </c>
      <c r="E185" s="141" t="s">
        <v>358</v>
      </c>
      <c r="F185" s="113"/>
      <c r="G185" s="104"/>
    </row>
    <row r="186" spans="1:15" ht="15.75" thickBot="1" x14ac:dyDescent="0.3">
      <c r="A186" s="70">
        <v>1</v>
      </c>
      <c r="B186" s="185">
        <v>2</v>
      </c>
      <c r="C186" s="186"/>
      <c r="D186" s="70">
        <v>3</v>
      </c>
      <c r="E186" s="70">
        <v>4</v>
      </c>
      <c r="F186" s="47"/>
      <c r="K186" t="s">
        <v>447</v>
      </c>
      <c r="L186" t="s">
        <v>448</v>
      </c>
      <c r="M186" t="s">
        <v>402</v>
      </c>
      <c r="N186" t="s">
        <v>449</v>
      </c>
      <c r="O186" s="97"/>
    </row>
    <row r="187" spans="1:15" ht="15.75" x14ac:dyDescent="0.25">
      <c r="A187" s="90">
        <v>1</v>
      </c>
      <c r="B187" s="320"/>
      <c r="C187" s="321"/>
      <c r="D187" s="128"/>
      <c r="E187" s="128"/>
      <c r="K187" s="136">
        <f>IF(C187="nowego, nieistniejącego wcześniej elementu drogi",0,D187)</f>
        <v>0</v>
      </c>
      <c r="L187" s="136">
        <f>IF(C187="nowego, nieistniejącego wcześniej elementu drogi",D187,0)</f>
        <v>0</v>
      </c>
      <c r="M187" s="136">
        <f>IF(C187="nowego, nieistniejącego wcześniej elementu drogi",0,E187)</f>
        <v>0</v>
      </c>
      <c r="N187" s="136">
        <f>IF(C187="nowego, nieistniejącego wcześniej elementu drogi",E187,0)</f>
        <v>0</v>
      </c>
      <c r="O187" s="97" t="str">
        <f>IF(AND(OR(C187="",D187="",E187=""),NOT(B187="")),"WYPEŁNIJ WSZYSTKIE KOMÓRKI W WIERSZU!","")</f>
        <v/>
      </c>
    </row>
    <row r="188" spans="1:15" ht="15.75" x14ac:dyDescent="0.25">
      <c r="A188" s="91">
        <v>2</v>
      </c>
      <c r="B188" s="198"/>
      <c r="C188" s="199"/>
      <c r="D188" s="129"/>
      <c r="E188" s="129"/>
      <c r="K188" s="136">
        <f t="shared" ref="K188:K196" si="37">IF(C188="nowego, nieistniejącego wcześniej elementu drogi",0,D188)</f>
        <v>0</v>
      </c>
      <c r="L188" s="136">
        <f t="shared" ref="L188:L196" si="38">IF(C188="nowego, nieistniejącego wcześniej elementu drogi",D188,0)</f>
        <v>0</v>
      </c>
      <c r="M188" s="136">
        <f t="shared" ref="M188:M196" si="39">IF(C188="nowego, nieistniejącego wcześniej elementu drogi",0,E188)</f>
        <v>0</v>
      </c>
      <c r="N188" s="136">
        <f t="shared" ref="N188:N196" si="40">IF(C188="nowego, nieistniejącego wcześniej elementu drogi",E188,0)</f>
        <v>0</v>
      </c>
      <c r="O188" s="97" t="str">
        <f t="shared" ref="O188:O196" si="41">IF(AND(OR(C188="",D188="",E188=""),NOT(B188="")),"WYPEŁNIJ WSZYSTKIE KOMÓRKI W WIERSZU!","")</f>
        <v/>
      </c>
    </row>
    <row r="189" spans="1:15" ht="15.75" x14ac:dyDescent="0.25">
      <c r="A189" s="91">
        <v>3</v>
      </c>
      <c r="B189" s="198"/>
      <c r="C189" s="199"/>
      <c r="D189" s="129"/>
      <c r="E189" s="129"/>
      <c r="K189" s="136">
        <f t="shared" si="37"/>
        <v>0</v>
      </c>
      <c r="L189" s="136">
        <f t="shared" si="38"/>
        <v>0</v>
      </c>
      <c r="M189" s="136">
        <f t="shared" si="39"/>
        <v>0</v>
      </c>
      <c r="N189" s="136">
        <f t="shared" si="40"/>
        <v>0</v>
      </c>
      <c r="O189" s="97" t="str">
        <f t="shared" si="41"/>
        <v/>
      </c>
    </row>
    <row r="190" spans="1:15" ht="15.75" x14ac:dyDescent="0.25">
      <c r="A190" s="91">
        <v>4</v>
      </c>
      <c r="B190" s="198"/>
      <c r="C190" s="199"/>
      <c r="D190" s="129"/>
      <c r="E190" s="129"/>
      <c r="K190" s="136">
        <f t="shared" si="37"/>
        <v>0</v>
      </c>
      <c r="L190" s="136">
        <f t="shared" si="38"/>
        <v>0</v>
      </c>
      <c r="M190" s="136">
        <f t="shared" si="39"/>
        <v>0</v>
      </c>
      <c r="N190" s="136">
        <f t="shared" si="40"/>
        <v>0</v>
      </c>
      <c r="O190" s="97" t="str">
        <f t="shared" si="41"/>
        <v/>
      </c>
    </row>
    <row r="191" spans="1:15" ht="15.75" x14ac:dyDescent="0.25">
      <c r="A191" s="91">
        <v>5</v>
      </c>
      <c r="B191" s="198"/>
      <c r="C191" s="199"/>
      <c r="D191" s="129"/>
      <c r="E191" s="129"/>
      <c r="K191" s="136">
        <f t="shared" si="37"/>
        <v>0</v>
      </c>
      <c r="L191" s="136">
        <f t="shared" si="38"/>
        <v>0</v>
      </c>
      <c r="M191" s="136">
        <f t="shared" si="39"/>
        <v>0</v>
      </c>
      <c r="N191" s="136">
        <f t="shared" si="40"/>
        <v>0</v>
      </c>
      <c r="O191" s="97" t="str">
        <f t="shared" si="41"/>
        <v/>
      </c>
    </row>
    <row r="192" spans="1:15" ht="15.75" x14ac:dyDescent="0.25">
      <c r="A192" s="91">
        <v>6</v>
      </c>
      <c r="B192" s="198"/>
      <c r="C192" s="199"/>
      <c r="D192" s="129"/>
      <c r="E192" s="129"/>
      <c r="K192" s="136">
        <f t="shared" si="37"/>
        <v>0</v>
      </c>
      <c r="L192" s="136">
        <f t="shared" si="38"/>
        <v>0</v>
      </c>
      <c r="M192" s="136">
        <f t="shared" si="39"/>
        <v>0</v>
      </c>
      <c r="N192" s="136">
        <f t="shared" si="40"/>
        <v>0</v>
      </c>
      <c r="O192" s="97" t="str">
        <f t="shared" si="41"/>
        <v/>
      </c>
    </row>
    <row r="193" spans="1:15" ht="15.75" x14ac:dyDescent="0.25">
      <c r="A193" s="91">
        <v>7</v>
      </c>
      <c r="B193" s="198"/>
      <c r="C193" s="199"/>
      <c r="D193" s="129"/>
      <c r="E193" s="129"/>
      <c r="K193" s="136">
        <f t="shared" si="37"/>
        <v>0</v>
      </c>
      <c r="L193" s="136">
        <f t="shared" si="38"/>
        <v>0</v>
      </c>
      <c r="M193" s="136">
        <f t="shared" si="39"/>
        <v>0</v>
      </c>
      <c r="N193" s="136">
        <f t="shared" si="40"/>
        <v>0</v>
      </c>
      <c r="O193" s="97" t="str">
        <f t="shared" si="41"/>
        <v/>
      </c>
    </row>
    <row r="194" spans="1:15" ht="15.75" x14ac:dyDescent="0.25">
      <c r="A194" s="91">
        <v>8</v>
      </c>
      <c r="B194" s="198"/>
      <c r="C194" s="199"/>
      <c r="D194" s="129"/>
      <c r="E194" s="129"/>
      <c r="K194" s="136">
        <f t="shared" si="37"/>
        <v>0</v>
      </c>
      <c r="L194" s="136">
        <f t="shared" si="38"/>
        <v>0</v>
      </c>
      <c r="M194" s="136">
        <f t="shared" si="39"/>
        <v>0</v>
      </c>
      <c r="N194" s="136">
        <f t="shared" si="40"/>
        <v>0</v>
      </c>
      <c r="O194" s="97" t="str">
        <f t="shared" si="41"/>
        <v/>
      </c>
    </row>
    <row r="195" spans="1:15" ht="15.75" x14ac:dyDescent="0.25">
      <c r="A195" s="91">
        <v>9</v>
      </c>
      <c r="B195" s="198"/>
      <c r="C195" s="199"/>
      <c r="D195" s="129"/>
      <c r="E195" s="129"/>
      <c r="K195" s="136">
        <f t="shared" si="37"/>
        <v>0</v>
      </c>
      <c r="L195" s="136">
        <f t="shared" si="38"/>
        <v>0</v>
      </c>
      <c r="M195" s="136">
        <f t="shared" si="39"/>
        <v>0</v>
      </c>
      <c r="N195" s="136">
        <f t="shared" si="40"/>
        <v>0</v>
      </c>
      <c r="O195" s="97" t="str">
        <f t="shared" si="41"/>
        <v/>
      </c>
    </row>
    <row r="196" spans="1:15" ht="15.75" x14ac:dyDescent="0.25">
      <c r="A196" s="91">
        <v>10</v>
      </c>
      <c r="B196" s="198"/>
      <c r="C196" s="199"/>
      <c r="D196" s="129"/>
      <c r="E196" s="129"/>
      <c r="K196" s="136">
        <f t="shared" si="37"/>
        <v>0</v>
      </c>
      <c r="L196" s="136">
        <f t="shared" si="38"/>
        <v>0</v>
      </c>
      <c r="M196" s="136">
        <f t="shared" si="39"/>
        <v>0</v>
      </c>
      <c r="N196" s="136">
        <f t="shared" si="40"/>
        <v>0</v>
      </c>
      <c r="O196" s="97" t="str">
        <f t="shared" si="41"/>
        <v/>
      </c>
    </row>
    <row r="197" spans="1:15" ht="15.75" x14ac:dyDescent="0.25">
      <c r="A197" s="103"/>
      <c r="B197" s="104"/>
      <c r="D197" s="105" t="s">
        <v>1</v>
      </c>
      <c r="E197" s="106">
        <f>SUM(D187:E196)</f>
        <v>0</v>
      </c>
      <c r="F197" s="107" t="s">
        <v>2</v>
      </c>
      <c r="K197" s="110">
        <f>SUM(K187:K196)</f>
        <v>0</v>
      </c>
      <c r="L197" s="110">
        <f>SUM(L187:L196)</f>
        <v>0</v>
      </c>
      <c r="M197" s="110">
        <f>SUM(M187:M196)</f>
        <v>0</v>
      </c>
      <c r="N197" s="110">
        <f>SUM(N187:N196)</f>
        <v>0</v>
      </c>
      <c r="O197" s="97"/>
    </row>
    <row r="198" spans="1:15" x14ac:dyDescent="0.25">
      <c r="A198" s="191"/>
      <c r="B198" s="191"/>
      <c r="C198" s="191"/>
      <c r="D198" s="191"/>
      <c r="E198" s="191"/>
      <c r="F198" s="191"/>
      <c r="G198" s="191"/>
      <c r="H198" s="191"/>
      <c r="M198" s="109"/>
      <c r="N198" s="109"/>
      <c r="O198" s="97"/>
    </row>
    <row r="199" spans="1:15" ht="61.5" customHeight="1" x14ac:dyDescent="0.25">
      <c r="A199" s="255" t="s">
        <v>486</v>
      </c>
      <c r="B199" s="255"/>
      <c r="C199" s="255"/>
      <c r="D199" s="255"/>
      <c r="E199" s="62"/>
      <c r="F199" s="114"/>
      <c r="G199" s="114"/>
      <c r="H199" s="114"/>
    </row>
    <row r="200" spans="1:15" ht="20.100000000000001" customHeight="1" x14ac:dyDescent="0.25">
      <c r="A200" s="195" t="s">
        <v>359</v>
      </c>
      <c r="B200" s="196"/>
      <c r="C200" s="62"/>
      <c r="D200" s="114"/>
      <c r="E200" s="114"/>
      <c r="F200" s="114"/>
    </row>
    <row r="201" spans="1:15" ht="36" customHeight="1" x14ac:dyDescent="0.3">
      <c r="A201" s="200"/>
      <c r="B201" s="201"/>
      <c r="C201" s="46"/>
      <c r="D201" s="114"/>
      <c r="E201" s="114"/>
      <c r="F201" s="114"/>
    </row>
    <row r="202" spans="1:15" ht="23.25" customHeight="1" x14ac:dyDescent="0.25">
      <c r="F202" s="114"/>
      <c r="G202" s="114"/>
      <c r="H202" s="114"/>
    </row>
    <row r="203" spans="1:15" ht="53.25" customHeight="1" x14ac:dyDescent="0.25">
      <c r="A203" s="197" t="s">
        <v>471</v>
      </c>
      <c r="B203" s="197"/>
      <c r="C203" s="197"/>
      <c r="D203" s="197"/>
      <c r="E203" s="197"/>
      <c r="F203" s="139"/>
      <c r="G203" s="114"/>
      <c r="H203" s="114"/>
    </row>
    <row r="204" spans="1:15" ht="34.5" customHeight="1" x14ac:dyDescent="0.25">
      <c r="A204" s="192"/>
      <c r="B204" s="192"/>
    </row>
    <row r="205" spans="1:15" ht="39" customHeight="1" x14ac:dyDescent="0.25">
      <c r="G205" s="114"/>
      <c r="H205" s="114"/>
    </row>
    <row r="206" spans="1:15" ht="39.75" customHeight="1" x14ac:dyDescent="0.25">
      <c r="A206" s="252" t="s">
        <v>393</v>
      </c>
      <c r="B206" s="252"/>
      <c r="C206" s="252"/>
      <c r="D206" s="252"/>
      <c r="E206" s="252"/>
      <c r="F206" s="252"/>
      <c r="G206" s="252"/>
      <c r="H206" s="88" t="s">
        <v>463</v>
      </c>
    </row>
    <row r="207" spans="1:15" ht="39.75" customHeight="1" x14ac:dyDescent="0.25">
      <c r="A207" s="115">
        <v>1</v>
      </c>
      <c r="B207" s="178" t="s">
        <v>389</v>
      </c>
      <c r="C207" s="179"/>
      <c r="D207" s="179"/>
      <c r="E207" s="179"/>
      <c r="F207" s="179"/>
      <c r="G207" s="180"/>
      <c r="H207" s="127"/>
    </row>
    <row r="208" spans="1:15" ht="57" customHeight="1" x14ac:dyDescent="0.25">
      <c r="A208" s="115">
        <v>2</v>
      </c>
      <c r="B208" s="178" t="s">
        <v>390</v>
      </c>
      <c r="C208" s="179"/>
      <c r="D208" s="179"/>
      <c r="E208" s="179"/>
      <c r="F208" s="179"/>
      <c r="G208" s="180"/>
      <c r="H208" s="127"/>
    </row>
    <row r="209" spans="1:8" ht="51.75" customHeight="1" x14ac:dyDescent="0.25">
      <c r="A209" s="115">
        <v>3</v>
      </c>
      <c r="B209" s="178" t="s">
        <v>459</v>
      </c>
      <c r="C209" s="179"/>
      <c r="D209" s="179"/>
      <c r="E209" s="179"/>
      <c r="F209" s="179"/>
      <c r="G209" s="180"/>
      <c r="H209" s="127"/>
    </row>
    <row r="210" spans="1:8" s="46" customFormat="1" ht="54.75" customHeight="1" x14ac:dyDescent="0.3">
      <c r="A210" s="115">
        <v>4</v>
      </c>
      <c r="B210" s="178" t="s">
        <v>460</v>
      </c>
      <c r="C210" s="179"/>
      <c r="D210" s="179"/>
      <c r="E210" s="179"/>
      <c r="F210" s="179"/>
      <c r="G210" s="180"/>
      <c r="H210" s="127"/>
    </row>
    <row r="211" spans="1:8" s="46" customFormat="1" ht="46.5" customHeight="1" x14ac:dyDescent="0.3">
      <c r="A211" s="115">
        <v>5</v>
      </c>
      <c r="B211" s="178" t="s">
        <v>461</v>
      </c>
      <c r="C211" s="179"/>
      <c r="D211" s="179"/>
      <c r="E211" s="179"/>
      <c r="F211" s="179"/>
      <c r="G211" s="180"/>
      <c r="H211" s="24"/>
    </row>
    <row r="212" spans="1:8" s="46" customFormat="1" ht="39.75" customHeight="1" x14ac:dyDescent="0.3">
      <c r="A212" s="115">
        <v>6</v>
      </c>
      <c r="B212" s="178" t="s">
        <v>391</v>
      </c>
      <c r="C212" s="179"/>
      <c r="D212" s="179"/>
      <c r="E212" s="179"/>
      <c r="F212" s="179"/>
      <c r="G212" s="180"/>
      <c r="H212" s="24"/>
    </row>
    <row r="213" spans="1:8" s="46" customFormat="1" ht="75" customHeight="1" x14ac:dyDescent="0.3">
      <c r="A213" s="115">
        <v>7</v>
      </c>
      <c r="B213" s="178" t="s">
        <v>462</v>
      </c>
      <c r="C213" s="179"/>
      <c r="D213" s="179"/>
      <c r="E213" s="179"/>
      <c r="F213" s="179"/>
      <c r="G213" s="180"/>
      <c r="H213" s="24"/>
    </row>
    <row r="214" spans="1:8" s="46" customFormat="1" ht="45" customHeight="1" x14ac:dyDescent="0.3">
      <c r="A214" s="115">
        <v>8</v>
      </c>
      <c r="B214" s="116" t="s">
        <v>360</v>
      </c>
      <c r="C214" s="280"/>
      <c r="D214" s="281"/>
      <c r="E214" s="281"/>
      <c r="F214" s="281"/>
      <c r="G214" s="282"/>
      <c r="H214" s="24"/>
    </row>
    <row r="215" spans="1:8" s="46" customFormat="1" ht="43.5" customHeight="1" x14ac:dyDescent="0.3">
      <c r="A215" s="115">
        <v>9</v>
      </c>
      <c r="B215" s="116" t="s">
        <v>360</v>
      </c>
      <c r="C215" s="280"/>
      <c r="D215" s="281"/>
      <c r="E215" s="281"/>
      <c r="F215" s="281"/>
      <c r="G215" s="282"/>
      <c r="H215" s="24"/>
    </row>
    <row r="216" spans="1:8" s="46" customFormat="1" ht="48" customHeight="1" x14ac:dyDescent="0.3">
      <c r="A216" s="115">
        <v>10</v>
      </c>
      <c r="B216" s="116" t="s">
        <v>360</v>
      </c>
      <c r="C216" s="280"/>
      <c r="D216" s="281"/>
      <c r="E216" s="281"/>
      <c r="F216" s="281"/>
      <c r="G216" s="282"/>
      <c r="H216" s="24"/>
    </row>
    <row r="217" spans="1:8" s="46" customFormat="1" ht="39.950000000000003" customHeight="1" x14ac:dyDescent="0.35">
      <c r="A217" s="117"/>
      <c r="B217" s="117"/>
      <c r="C217" s="117"/>
      <c r="D217" s="117"/>
      <c r="E217" s="117"/>
      <c r="F217" s="114"/>
      <c r="G217" s="114"/>
      <c r="H217" s="114"/>
    </row>
    <row r="218" spans="1:8" s="46" customFormat="1" ht="83.25" customHeight="1" x14ac:dyDescent="0.3">
      <c r="A218" s="246" t="s">
        <v>394</v>
      </c>
      <c r="B218" s="246"/>
      <c r="C218" s="246"/>
      <c r="D218" s="246"/>
      <c r="E218" s="246"/>
      <c r="F218" s="246"/>
      <c r="G218" s="246"/>
      <c r="H218" s="246"/>
    </row>
    <row r="219" spans="1:8" ht="20.100000000000001" customHeight="1" x14ac:dyDescent="0.25">
      <c r="A219" s="247"/>
      <c r="B219" s="247"/>
      <c r="C219" s="247"/>
      <c r="D219" s="247"/>
      <c r="E219" s="247"/>
      <c r="F219" s="247"/>
      <c r="G219" s="247"/>
      <c r="H219" s="247"/>
    </row>
    <row r="220" spans="1:8" ht="20.100000000000001" customHeight="1" x14ac:dyDescent="0.25">
      <c r="A220" s="247"/>
      <c r="B220" s="247"/>
      <c r="C220" s="247"/>
      <c r="D220" s="247"/>
      <c r="E220" s="247"/>
      <c r="F220" s="247"/>
      <c r="G220" s="247"/>
      <c r="H220" s="247"/>
    </row>
    <row r="221" spans="1:8" ht="20.100000000000001" customHeight="1" x14ac:dyDescent="0.25">
      <c r="A221" s="247"/>
      <c r="B221" s="247"/>
      <c r="C221" s="247"/>
      <c r="D221" s="247"/>
      <c r="E221" s="247"/>
      <c r="F221" s="247"/>
      <c r="G221" s="247"/>
      <c r="H221" s="247"/>
    </row>
    <row r="222" spans="1:8" ht="20.100000000000001" customHeight="1" x14ac:dyDescent="0.25">
      <c r="A222" s="247"/>
      <c r="B222" s="247"/>
      <c r="C222" s="247"/>
      <c r="D222" s="247"/>
      <c r="E222" s="247"/>
      <c r="F222" s="247"/>
      <c r="G222" s="247"/>
      <c r="H222" s="247"/>
    </row>
    <row r="223" spans="1:8" s="46" customFormat="1" ht="20.100000000000001" customHeight="1" x14ac:dyDescent="0.3">
      <c r="A223" s="247"/>
      <c r="B223" s="247"/>
      <c r="C223" s="247"/>
      <c r="D223" s="247"/>
      <c r="E223" s="247"/>
      <c r="F223" s="247"/>
      <c r="G223" s="247"/>
      <c r="H223" s="247"/>
    </row>
    <row r="224" spans="1:8" s="46" customFormat="1" ht="45" customHeight="1" x14ac:dyDescent="0.3">
      <c r="A224" s="247"/>
      <c r="B224" s="247"/>
      <c r="C224" s="247"/>
      <c r="D224" s="247"/>
      <c r="E224" s="247"/>
      <c r="F224" s="247"/>
      <c r="G224" s="247"/>
      <c r="H224" s="247"/>
    </row>
    <row r="225" spans="1:8" s="46" customFormat="1" ht="60" customHeight="1" x14ac:dyDescent="0.3">
      <c r="A225" s="247"/>
      <c r="B225" s="247"/>
      <c r="C225" s="247"/>
      <c r="D225" s="247"/>
      <c r="E225" s="247"/>
      <c r="F225" s="247"/>
      <c r="G225" s="247"/>
      <c r="H225" s="247"/>
    </row>
    <row r="226" spans="1:8" s="46" customFormat="1" ht="33" customHeight="1" x14ac:dyDescent="0.3">
      <c r="A226" s="247"/>
      <c r="B226" s="247"/>
      <c r="C226" s="247"/>
      <c r="D226" s="247"/>
      <c r="E226" s="247"/>
      <c r="F226" s="247"/>
      <c r="G226" s="247"/>
      <c r="H226" s="247"/>
    </row>
    <row r="227" spans="1:8" s="46" customFormat="1" ht="20.25" customHeight="1" x14ac:dyDescent="0.3">
      <c r="A227" s="114"/>
      <c r="B227" s="114"/>
      <c r="C227" s="114"/>
      <c r="D227" s="114"/>
      <c r="E227" s="114"/>
      <c r="F227" s="118"/>
      <c r="G227" s="118"/>
      <c r="H227" s="59"/>
    </row>
    <row r="228" spans="1:8" s="46" customFormat="1" ht="25.5" customHeight="1" x14ac:dyDescent="0.3">
      <c r="A228" s="119" t="s">
        <v>395</v>
      </c>
      <c r="B228"/>
      <c r="C228"/>
      <c r="D228"/>
      <c r="E228"/>
      <c r="F228" s="118"/>
      <c r="G228" s="118"/>
      <c r="H228" s="59"/>
    </row>
    <row r="229" spans="1:8" s="46" customFormat="1" ht="87" customHeight="1" x14ac:dyDescent="0.3">
      <c r="A229" s="248" t="s">
        <v>473</v>
      </c>
      <c r="B229" s="249"/>
      <c r="C229" s="249"/>
      <c r="D229" s="249"/>
      <c r="E229" s="249"/>
      <c r="F229" s="249"/>
      <c r="G229" s="249"/>
      <c r="H229" s="250"/>
    </row>
    <row r="230" spans="1:8" s="46" customFormat="1" ht="39.75" customHeight="1" x14ac:dyDescent="0.3">
      <c r="A230" s="251"/>
      <c r="B230" s="251"/>
      <c r="C230" s="251"/>
      <c r="D230" s="251"/>
      <c r="E230" s="251"/>
      <c r="F230" s="251"/>
      <c r="G230" s="251"/>
      <c r="H230" s="251"/>
    </row>
    <row r="231" spans="1:8" s="46" customFormat="1" ht="35.25" customHeight="1" x14ac:dyDescent="0.3">
      <c r="A231"/>
      <c r="B231"/>
      <c r="C231"/>
      <c r="D231"/>
      <c r="E231"/>
      <c r="F231" s="118"/>
      <c r="G231" s="118"/>
      <c r="H231" s="118"/>
    </row>
    <row r="232" spans="1:8" s="46" customFormat="1" ht="18" customHeight="1" x14ac:dyDescent="0.3">
      <c r="A232" s="119" t="s">
        <v>396</v>
      </c>
      <c r="B232" s="119"/>
      <c r="C232" s="119"/>
      <c r="D232" s="119"/>
      <c r="E232" s="119"/>
      <c r="F232" s="119"/>
      <c r="G232" s="119"/>
      <c r="H232" s="119"/>
    </row>
    <row r="233" spans="1:8" s="46" customFormat="1" ht="63" customHeight="1" x14ac:dyDescent="0.3">
      <c r="A233" s="248" t="s">
        <v>458</v>
      </c>
      <c r="B233" s="249"/>
      <c r="C233" s="249"/>
      <c r="D233" s="249"/>
      <c r="E233" s="249"/>
      <c r="F233" s="249"/>
      <c r="G233" s="249"/>
      <c r="H233" s="250"/>
    </row>
    <row r="234" spans="1:8" ht="20.100000000000001" customHeight="1" x14ac:dyDescent="0.3">
      <c r="A234" s="52"/>
      <c r="B234" s="52"/>
      <c r="C234" s="52"/>
      <c r="D234" s="52"/>
      <c r="E234" s="52"/>
      <c r="F234" s="52"/>
      <c r="G234" s="52"/>
      <c r="H234" s="52"/>
    </row>
    <row r="235" spans="1:8" ht="20.100000000000001" customHeight="1" x14ac:dyDescent="0.3">
      <c r="A235" s="119" t="s">
        <v>397</v>
      </c>
      <c r="B235" s="52"/>
      <c r="C235" s="52"/>
      <c r="D235" s="52"/>
      <c r="E235" s="52"/>
      <c r="F235" s="52"/>
      <c r="G235" s="52"/>
      <c r="H235" s="52"/>
    </row>
    <row r="236" spans="1:8" ht="20.100000000000001" customHeight="1" x14ac:dyDescent="0.3">
      <c r="A236" s="119"/>
      <c r="B236" s="52"/>
      <c r="C236" s="52"/>
      <c r="D236" s="52"/>
      <c r="E236" s="52"/>
      <c r="F236" s="52"/>
      <c r="G236" s="52"/>
      <c r="H236" s="52"/>
    </row>
    <row r="237" spans="1:8" ht="20.100000000000001" customHeight="1" x14ac:dyDescent="0.3">
      <c r="A237" s="119" t="s">
        <v>474</v>
      </c>
      <c r="B237" s="52"/>
      <c r="C237" s="52"/>
      <c r="D237" s="52"/>
      <c r="E237" s="52"/>
      <c r="F237" s="52"/>
      <c r="G237" s="52"/>
      <c r="H237" s="52"/>
    </row>
    <row r="238" spans="1:8" ht="20.100000000000001" customHeight="1" x14ac:dyDescent="0.3">
      <c r="A238" s="52"/>
      <c r="B238" s="52"/>
      <c r="C238" s="52"/>
      <c r="D238" s="52"/>
      <c r="E238" s="52"/>
      <c r="F238" s="52"/>
      <c r="G238" s="52"/>
      <c r="H238" s="52"/>
    </row>
    <row r="239" spans="1:8" ht="54" customHeight="1" x14ac:dyDescent="0.25">
      <c r="A239" s="120">
        <v>1</v>
      </c>
      <c r="B239" s="248" t="s">
        <v>292</v>
      </c>
      <c r="C239" s="249"/>
      <c r="D239" s="249"/>
      <c r="E239" s="249"/>
      <c r="F239" s="249"/>
      <c r="G239" s="250"/>
      <c r="H239" s="21"/>
    </row>
    <row r="240" spans="1:8" ht="57.75" customHeight="1" x14ac:dyDescent="0.25">
      <c r="A240" s="120">
        <v>2</v>
      </c>
      <c r="B240" s="286" t="s">
        <v>293</v>
      </c>
      <c r="C240" s="287"/>
      <c r="D240" s="287"/>
      <c r="E240" s="287"/>
      <c r="F240" s="287"/>
      <c r="G240" s="288"/>
      <c r="H240" s="23"/>
    </row>
    <row r="241" spans="1:12" ht="66.75" customHeight="1" x14ac:dyDescent="0.25">
      <c r="A241" s="294">
        <v>3</v>
      </c>
      <c r="B241" s="291" t="s">
        <v>469</v>
      </c>
      <c r="C241" s="292"/>
      <c r="D241" s="292"/>
      <c r="E241" s="292"/>
      <c r="F241" s="292"/>
      <c r="G241" s="292"/>
      <c r="H241" s="293"/>
    </row>
    <row r="242" spans="1:12" ht="27" customHeight="1" x14ac:dyDescent="0.25">
      <c r="A242" s="295"/>
      <c r="B242" s="243"/>
      <c r="C242" s="243"/>
      <c r="D242" s="243"/>
      <c r="E242" s="243"/>
      <c r="F242" s="243"/>
      <c r="G242" s="243"/>
      <c r="H242" s="243"/>
    </row>
    <row r="243" spans="1:12" ht="27" customHeight="1" x14ac:dyDescent="0.25">
      <c r="A243" s="295"/>
      <c r="B243" s="243"/>
      <c r="C243" s="243"/>
      <c r="D243" s="243"/>
      <c r="E243" s="243"/>
      <c r="F243" s="243"/>
      <c r="G243" s="243"/>
      <c r="H243" s="243"/>
    </row>
    <row r="244" spans="1:12" ht="27" customHeight="1" x14ac:dyDescent="0.25">
      <c r="A244" s="295"/>
      <c r="B244" s="243"/>
      <c r="C244" s="243"/>
      <c r="D244" s="243"/>
      <c r="E244" s="243"/>
      <c r="F244" s="243"/>
      <c r="G244" s="243"/>
      <c r="H244" s="243"/>
    </row>
    <row r="245" spans="1:12" ht="27" customHeight="1" x14ac:dyDescent="0.25">
      <c r="A245" s="296"/>
      <c r="B245" s="243"/>
      <c r="C245" s="243"/>
      <c r="D245" s="243"/>
      <c r="E245" s="243"/>
      <c r="F245" s="243"/>
      <c r="G245" s="243"/>
      <c r="H245" s="243"/>
    </row>
    <row r="246" spans="1:12" ht="24.75" customHeight="1" x14ac:dyDescent="0.3">
      <c r="A246" s="121"/>
      <c r="B246" s="122"/>
      <c r="C246" s="122"/>
      <c r="D246" s="122"/>
      <c r="E246" s="122"/>
      <c r="F246" s="52"/>
      <c r="G246" s="52"/>
      <c r="H246" s="52"/>
    </row>
    <row r="247" spans="1:12" ht="20.100000000000001" customHeight="1" x14ac:dyDescent="0.3">
      <c r="A247" s="289" t="s">
        <v>294</v>
      </c>
      <c r="B247" s="289"/>
      <c r="C247" s="289"/>
      <c r="D247" s="122"/>
      <c r="E247" s="122"/>
      <c r="F247" s="52"/>
      <c r="G247" s="52"/>
      <c r="H247" s="52"/>
    </row>
    <row r="248" spans="1:12" ht="35.25" customHeight="1" x14ac:dyDescent="0.25">
      <c r="A248" s="120">
        <v>1</v>
      </c>
      <c r="B248" s="290" t="s">
        <v>361</v>
      </c>
      <c r="C248" s="290"/>
      <c r="D248" s="290"/>
      <c r="E248" s="290"/>
      <c r="F248" s="290"/>
      <c r="G248" s="290"/>
      <c r="H248" s="290"/>
    </row>
    <row r="249" spans="1:12" ht="54.75" customHeight="1" x14ac:dyDescent="0.25">
      <c r="A249" s="120">
        <v>2</v>
      </c>
      <c r="B249" s="290" t="s">
        <v>441</v>
      </c>
      <c r="C249" s="290"/>
      <c r="D249" s="290"/>
      <c r="E249" s="290"/>
      <c r="F249" s="290"/>
      <c r="G249" s="290"/>
      <c r="H249" s="290"/>
    </row>
    <row r="250" spans="1:12" ht="31.5" customHeight="1" x14ac:dyDescent="0.25">
      <c r="A250" s="120">
        <v>3</v>
      </c>
      <c r="B250" s="290" t="s">
        <v>442</v>
      </c>
      <c r="C250" s="290"/>
      <c r="D250" s="290"/>
      <c r="E250" s="290"/>
      <c r="F250" s="290"/>
      <c r="G250" s="290"/>
      <c r="H250" s="290"/>
    </row>
    <row r="251" spans="1:12" ht="45.75" customHeight="1" x14ac:dyDescent="0.25">
      <c r="A251" s="120">
        <v>4</v>
      </c>
      <c r="B251" s="290" t="s">
        <v>443</v>
      </c>
      <c r="C251" s="290"/>
      <c r="D251" s="290"/>
      <c r="E251" s="290"/>
      <c r="F251" s="290"/>
      <c r="G251" s="290"/>
      <c r="H251" s="290"/>
    </row>
    <row r="252" spans="1:12" ht="33.75" customHeight="1" x14ac:dyDescent="0.25">
      <c r="A252" s="120">
        <v>5</v>
      </c>
      <c r="B252" s="290" t="s">
        <v>470</v>
      </c>
      <c r="C252" s="290"/>
      <c r="D252" s="290"/>
      <c r="E252" s="290"/>
      <c r="F252" s="290"/>
      <c r="G252" s="290"/>
      <c r="H252" s="290"/>
    </row>
    <row r="253" spans="1:12" ht="78" customHeight="1" x14ac:dyDescent="0.25">
      <c r="A253" s="120">
        <v>6</v>
      </c>
      <c r="B253" s="283" t="s">
        <v>464</v>
      </c>
      <c r="C253" s="284"/>
      <c r="D253" s="284"/>
      <c r="E253" s="284"/>
      <c r="F253" s="284"/>
      <c r="G253" s="284"/>
      <c r="H253" s="285"/>
      <c r="I253" s="124"/>
      <c r="J253" s="124"/>
      <c r="K253" s="124"/>
      <c r="L253" s="124"/>
    </row>
    <row r="254" spans="1:12" ht="88.5" customHeight="1" x14ac:dyDescent="0.25">
      <c r="A254" s="120">
        <v>7</v>
      </c>
      <c r="B254" s="290" t="s">
        <v>451</v>
      </c>
      <c r="C254" s="290"/>
      <c r="D254" s="290"/>
      <c r="E254" s="290"/>
      <c r="F254" s="290"/>
      <c r="G254" s="290"/>
      <c r="H254" s="290"/>
    </row>
    <row r="255" spans="1:12" ht="85.5" customHeight="1" x14ac:dyDescent="0.25">
      <c r="A255" s="120">
        <v>8</v>
      </c>
      <c r="B255" s="290" t="s">
        <v>333</v>
      </c>
      <c r="C255" s="290"/>
      <c r="D255" s="290"/>
      <c r="E255" s="290"/>
      <c r="F255" s="290"/>
      <c r="G255" s="290"/>
      <c r="H255" s="290"/>
    </row>
    <row r="256" spans="1:12" ht="21" customHeight="1" x14ac:dyDescent="0.3">
      <c r="A256" s="121"/>
      <c r="B256" s="125"/>
      <c r="C256" s="125"/>
      <c r="D256" s="125"/>
      <c r="E256" s="125"/>
      <c r="F256" s="52"/>
      <c r="G256" s="52"/>
      <c r="H256" s="52"/>
    </row>
    <row r="257" spans="1:8" ht="22.5" customHeight="1" x14ac:dyDescent="0.3">
      <c r="A257" s="123" t="s">
        <v>295</v>
      </c>
      <c r="B257" s="125"/>
      <c r="C257" s="125"/>
      <c r="D257" s="125"/>
      <c r="E257" s="125"/>
      <c r="F257" s="52"/>
      <c r="G257" s="52"/>
      <c r="H257" s="52"/>
    </row>
    <row r="258" spans="1:8" ht="118.5" customHeight="1" x14ac:dyDescent="0.25">
      <c r="A258" s="277" t="s">
        <v>362</v>
      </c>
      <c r="B258" s="277"/>
      <c r="C258" s="277"/>
      <c r="D258" s="277"/>
      <c r="E258" s="277"/>
      <c r="F258" s="277"/>
      <c r="G258" s="277"/>
      <c r="H258" s="277"/>
    </row>
    <row r="259" spans="1:8" ht="20.100000000000001" customHeight="1" x14ac:dyDescent="0.3">
      <c r="A259" s="125"/>
      <c r="B259" s="125"/>
      <c r="C259" s="125"/>
      <c r="D259" s="125"/>
      <c r="E259" s="125"/>
      <c r="F259" s="52"/>
      <c r="G259" s="52"/>
      <c r="H259" s="52"/>
    </row>
    <row r="260" spans="1:8" ht="20.100000000000001" customHeight="1" x14ac:dyDescent="0.3">
      <c r="A260" s="278" t="s">
        <v>306</v>
      </c>
      <c r="B260" s="278"/>
      <c r="C260" s="278"/>
      <c r="D260" s="278"/>
      <c r="E260" s="278"/>
      <c r="F260" s="278"/>
      <c r="G260" s="278"/>
      <c r="H260" s="278"/>
    </row>
    <row r="261" spans="1:8" ht="137.25" customHeight="1" x14ac:dyDescent="0.25">
      <c r="A261" s="279"/>
      <c r="B261" s="279"/>
      <c r="C261" s="279"/>
      <c r="D261" s="279"/>
      <c r="E261" s="279"/>
      <c r="F261" s="279"/>
      <c r="G261" s="279"/>
      <c r="H261" s="279"/>
    </row>
  </sheetData>
  <sheetProtection algorithmName="SHA-512" hashValue="q1foR9Wn1ywhU5LeqQxx1NlByxzxo9zAh0cg8zZyLQKgXTNOzZONGGqqoYmOBRKNJPaTeAeAP6rWxrKdfn+CYQ==" saltValue="caE4fFqa6pLG3KsuCgk0mg==" spinCount="100000" sheet="1" objects="1" scenarios="1"/>
  <mergeCells count="218">
    <mergeCell ref="B177:C177"/>
    <mergeCell ref="B178:C178"/>
    <mergeCell ref="B179:C179"/>
    <mergeCell ref="B180:C180"/>
    <mergeCell ref="B184:C185"/>
    <mergeCell ref="B187:C187"/>
    <mergeCell ref="B188:C188"/>
    <mergeCell ref="B189:C189"/>
    <mergeCell ref="D178:E178"/>
    <mergeCell ref="D179:E179"/>
    <mergeCell ref="D180:E180"/>
    <mergeCell ref="A3:I3"/>
    <mergeCell ref="B169:C169"/>
    <mergeCell ref="B170:C170"/>
    <mergeCell ref="B171:C171"/>
    <mergeCell ref="B172:C172"/>
    <mergeCell ref="B173:C173"/>
    <mergeCell ref="B174:C174"/>
    <mergeCell ref="B175:C175"/>
    <mergeCell ref="B176:C176"/>
    <mergeCell ref="F24:G24"/>
    <mergeCell ref="D169:E169"/>
    <mergeCell ref="B46:D46"/>
    <mergeCell ref="B47:D47"/>
    <mergeCell ref="B48:D48"/>
    <mergeCell ref="A8:E9"/>
    <mergeCell ref="A11:E11"/>
    <mergeCell ref="A13:E13"/>
    <mergeCell ref="A14:E14"/>
    <mergeCell ref="A6:C6"/>
    <mergeCell ref="B41:D41"/>
    <mergeCell ref="A10:C10"/>
    <mergeCell ref="A30:B30"/>
    <mergeCell ref="C30:E30"/>
    <mergeCell ref="A31:B31"/>
    <mergeCell ref="B245:H245"/>
    <mergeCell ref="A74:H74"/>
    <mergeCell ref="A258:H258"/>
    <mergeCell ref="A260:H260"/>
    <mergeCell ref="A261:H261"/>
    <mergeCell ref="C214:G214"/>
    <mergeCell ref="C215:G215"/>
    <mergeCell ref="C216:G216"/>
    <mergeCell ref="A233:H233"/>
    <mergeCell ref="B253:H253"/>
    <mergeCell ref="B239:G239"/>
    <mergeCell ref="B240:G240"/>
    <mergeCell ref="A247:C247"/>
    <mergeCell ref="B248:H248"/>
    <mergeCell ref="B250:H250"/>
    <mergeCell ref="B251:H251"/>
    <mergeCell ref="B252:H252"/>
    <mergeCell ref="B254:H254"/>
    <mergeCell ref="B255:H255"/>
    <mergeCell ref="B249:H249"/>
    <mergeCell ref="B241:H241"/>
    <mergeCell ref="A241:A245"/>
    <mergeCell ref="B242:H242"/>
    <mergeCell ref="B243:H243"/>
    <mergeCell ref="A1:I1"/>
    <mergeCell ref="G5:I5"/>
    <mergeCell ref="G8:I9"/>
    <mergeCell ref="H6:I6"/>
    <mergeCell ref="A16:I16"/>
    <mergeCell ref="A17:I17"/>
    <mergeCell ref="A20:I20"/>
    <mergeCell ref="D184:E184"/>
    <mergeCell ref="A184:A185"/>
    <mergeCell ref="D158:E158"/>
    <mergeCell ref="D159:E159"/>
    <mergeCell ref="D160:E160"/>
    <mergeCell ref="D161:E161"/>
    <mergeCell ref="D162:E162"/>
    <mergeCell ref="D163:E163"/>
    <mergeCell ref="D164:E164"/>
    <mergeCell ref="D171:E171"/>
    <mergeCell ref="D173:E173"/>
    <mergeCell ref="D174:E174"/>
    <mergeCell ref="D175:E175"/>
    <mergeCell ref="A5:C5"/>
    <mergeCell ref="B43:D43"/>
    <mergeCell ref="B44:D44"/>
    <mergeCell ref="B45:D45"/>
    <mergeCell ref="B244:H244"/>
    <mergeCell ref="A104:G104"/>
    <mergeCell ref="A136:G136"/>
    <mergeCell ref="A218:H218"/>
    <mergeCell ref="A219:H226"/>
    <mergeCell ref="A229:H229"/>
    <mergeCell ref="A230:H230"/>
    <mergeCell ref="A206:G206"/>
    <mergeCell ref="D153:E153"/>
    <mergeCell ref="D170:E170"/>
    <mergeCell ref="A183:G183"/>
    <mergeCell ref="D155:E155"/>
    <mergeCell ref="D156:E156"/>
    <mergeCell ref="D157:E157"/>
    <mergeCell ref="D176:E176"/>
    <mergeCell ref="A199:D199"/>
    <mergeCell ref="D128:E128"/>
    <mergeCell ref="D129:E129"/>
    <mergeCell ref="A120:H120"/>
    <mergeCell ref="D121:E121"/>
    <mergeCell ref="D122:E122"/>
    <mergeCell ref="D123:E123"/>
    <mergeCell ref="D124:E124"/>
    <mergeCell ref="D177:E177"/>
    <mergeCell ref="A15:H15"/>
    <mergeCell ref="D106:E106"/>
    <mergeCell ref="D84:F84"/>
    <mergeCell ref="D85:F85"/>
    <mergeCell ref="D86:F86"/>
    <mergeCell ref="A88:H88"/>
    <mergeCell ref="D75:F75"/>
    <mergeCell ref="F22:G22"/>
    <mergeCell ref="H22:I22"/>
    <mergeCell ref="C24:D24"/>
    <mergeCell ref="H24:I24"/>
    <mergeCell ref="B71:C71"/>
    <mergeCell ref="B49:D49"/>
    <mergeCell ref="A73:H73"/>
    <mergeCell ref="A102:H102"/>
    <mergeCell ref="B56:D56"/>
    <mergeCell ref="B57:D57"/>
    <mergeCell ref="E59:F59"/>
    <mergeCell ref="A62:C62"/>
    <mergeCell ref="D82:F82"/>
    <mergeCell ref="D83:F83"/>
    <mergeCell ref="A61:E61"/>
    <mergeCell ref="B42:D42"/>
    <mergeCell ref="A29:B29"/>
    <mergeCell ref="C29:E29"/>
    <mergeCell ref="B50:D50"/>
    <mergeCell ref="B51:D51"/>
    <mergeCell ref="B52:D52"/>
    <mergeCell ref="B53:D53"/>
    <mergeCell ref="B54:D54"/>
    <mergeCell ref="B38:D38"/>
    <mergeCell ref="B39:D39"/>
    <mergeCell ref="B40:D40"/>
    <mergeCell ref="B35:D37"/>
    <mergeCell ref="E35:E37"/>
    <mergeCell ref="C31:E31"/>
    <mergeCell ref="A34:H34"/>
    <mergeCell ref="A35:A37"/>
    <mergeCell ref="F35:F37"/>
    <mergeCell ref="G35:H36"/>
    <mergeCell ref="G75:H75"/>
    <mergeCell ref="D76:F76"/>
    <mergeCell ref="G76:H76"/>
    <mergeCell ref="D77:F77"/>
    <mergeCell ref="D78:F78"/>
    <mergeCell ref="D79:F79"/>
    <mergeCell ref="D80:F80"/>
    <mergeCell ref="D81:F81"/>
    <mergeCell ref="A118:H118"/>
    <mergeCell ref="D105:E105"/>
    <mergeCell ref="D107:E107"/>
    <mergeCell ref="D108:E108"/>
    <mergeCell ref="D109:E109"/>
    <mergeCell ref="D110:E110"/>
    <mergeCell ref="D125:E125"/>
    <mergeCell ref="D126:E126"/>
    <mergeCell ref="D127:E127"/>
    <mergeCell ref="D111:E111"/>
    <mergeCell ref="D112:E112"/>
    <mergeCell ref="D113:E113"/>
    <mergeCell ref="D114:E114"/>
    <mergeCell ref="D115:E115"/>
    <mergeCell ref="D116:E116"/>
    <mergeCell ref="B208:G208"/>
    <mergeCell ref="D139:E139"/>
    <mergeCell ref="D146:E146"/>
    <mergeCell ref="D145:E145"/>
    <mergeCell ref="D144:E144"/>
    <mergeCell ref="D143:E143"/>
    <mergeCell ref="D142:E142"/>
    <mergeCell ref="D141:E141"/>
    <mergeCell ref="D140:E140"/>
    <mergeCell ref="A150:H150"/>
    <mergeCell ref="A200:B200"/>
    <mergeCell ref="B207:G207"/>
    <mergeCell ref="A203:E203"/>
    <mergeCell ref="B191:C191"/>
    <mergeCell ref="B192:C192"/>
    <mergeCell ref="B193:C193"/>
    <mergeCell ref="B194:C194"/>
    <mergeCell ref="B195:C195"/>
    <mergeCell ref="B196:C196"/>
    <mergeCell ref="A201:B201"/>
    <mergeCell ref="B190:C190"/>
    <mergeCell ref="A198:H198"/>
    <mergeCell ref="A182:H182"/>
    <mergeCell ref="B186:C186"/>
    <mergeCell ref="B55:D55"/>
    <mergeCell ref="A19:E19"/>
    <mergeCell ref="C26:D26"/>
    <mergeCell ref="F26:G26"/>
    <mergeCell ref="H26:I26"/>
    <mergeCell ref="B211:G211"/>
    <mergeCell ref="B213:G213"/>
    <mergeCell ref="B209:G209"/>
    <mergeCell ref="B212:G212"/>
    <mergeCell ref="D172:E172"/>
    <mergeCell ref="A168:G168"/>
    <mergeCell ref="D138:E138"/>
    <mergeCell ref="D137:E137"/>
    <mergeCell ref="D148:E148"/>
    <mergeCell ref="D147:E147"/>
    <mergeCell ref="A152:G152"/>
    <mergeCell ref="A166:H166"/>
    <mergeCell ref="D154:E154"/>
    <mergeCell ref="A204:B204"/>
    <mergeCell ref="D130:E130"/>
    <mergeCell ref="D131:E131"/>
    <mergeCell ref="D132:E132"/>
    <mergeCell ref="A134:H134"/>
    <mergeCell ref="B210:G210"/>
  </mergeCells>
  <phoneticPr fontId="40" type="noConversion"/>
  <dataValidations count="4">
    <dataValidation type="decimal" operator="greaterThanOrEqual" allowBlank="1" showInputMessage="1" showErrorMessage="1" errorTitle="Błędne dane" error="Pole może zawierać wyłącznie liczby." sqref="E39:F57 B65:B69 E82:F84 E86:F86 H91:H100 D77:D86 G107:G116 G139:G148 G155:G164 G123:G132 D187:D196 D171:D180 E172:E180" xr:uid="{D0C607B9-C3C9-4C5F-839B-A35A246625C0}">
      <formula1>0</formula1>
    </dataValidation>
    <dataValidation type="decimal" operator="greaterThanOrEqual" allowBlank="1" showInputMessage="1" showErrorMessage="1" sqref="C31 A31 M149:N149 M133:N133 G101:G103 G149:G150 H101 E102:E103 G117:G118 E118 E150 G165:G166 E166 L101:N101 M165:N165 E181:E182 G182 M181:N181 E197:E198 G198 G133:G135 E134:E135 M117:N117 K197:N197" xr:uid="{27645AE6-5FB4-4F68-9B62-0F7C6A11FF4E}">
      <formula1>0</formula1>
    </dataValidation>
    <dataValidation operator="greaterThan" allowBlank="1" showInputMessage="1" showErrorMessage="1" sqref="F30 B26" xr:uid="{AD75B735-7E8A-448A-9D83-7A1F93A0F337}"/>
    <dataValidation type="whole" operator="greaterThanOrEqual" allowBlank="1" showInputMessage="1" showErrorMessage="1" errorTitle="Błędne dane" error="Pole może zawierać wyłącznie liczby całkowite." sqref="A201" xr:uid="{458FE7D8-A72C-4EFB-97EA-373417907030}">
      <formula1>0</formula1>
    </dataValidation>
  </dataValidations>
  <pageMargins left="0.7" right="0.7" top="0.75" bottom="0.75" header="0.3" footer="0.3"/>
  <pageSetup paperSize="9" scale="78" fitToHeight="0" orientation="landscape" r:id="rId1"/>
  <rowBreaks count="8" manualBreakCount="8">
    <brk id="71" max="16383" man="1"/>
    <brk id="102" max="16383" man="1"/>
    <brk id="118" max="16383" man="1"/>
    <brk id="134" max="16383" man="1"/>
    <brk id="150" max="16383" man="1"/>
    <brk id="166" max="16383" man="1"/>
    <brk id="226" max="16383" man="1"/>
    <brk id="255" max="16383" man="1"/>
  </rowBreaks>
  <extLst>
    <ext xmlns:x14="http://schemas.microsoft.com/office/spreadsheetml/2009/9/main" uri="{CCE6A557-97BC-4b89-ADB6-D9C93CAAB3DF}">
      <x14:dataValidations xmlns:xm="http://schemas.microsoft.com/office/excel/2006/main" count="12">
        <x14:dataValidation type="list" allowBlank="1" showInputMessage="1" showErrorMessage="1" xr:uid="{C081F0BF-E887-4191-86E9-E3F17A403E9E}">
          <x14:formula1>
            <xm:f>roboczy!$E$3:$E$6</xm:f>
          </x14:formula1>
          <xm:sqref>C77:C86 H22:I22</xm:sqref>
        </x14:dataValidation>
        <x14:dataValidation type="list" allowBlank="1" showInputMessage="1" showErrorMessage="1" xr:uid="{E97C252F-877A-4B36-9D52-954CEDB9BEBC}">
          <x14:formula1>
            <xm:f>roboczy!$B$33:$B$67</xm:f>
          </x14:formula1>
          <xm:sqref>B22</xm:sqref>
        </x14:dataValidation>
        <x14:dataValidation type="list" allowBlank="1" showInputMessage="1" showErrorMessage="1" xr:uid="{8B0AC90A-534E-4BB7-9FDA-7F8C9F077900}">
          <x14:formula1>
            <xm:f>roboczy!$B$3:$B$7</xm:f>
          </x14:formula1>
          <xm:sqref>D91:D100</xm:sqref>
        </x14:dataValidation>
        <x14:dataValidation type="list" operator="greaterThanOrEqual" allowBlank="1" showInputMessage="1" showErrorMessage="1" errorTitle="Błędne dane" error="Pole może zawierać wyłącznie liczby." xr:uid="{E95EBF8C-67AA-4D72-A86B-9D313F7F039F}">
          <x14:formula1>
            <xm:f>roboczy!$V$13:$V$15</xm:f>
          </x14:formula1>
          <xm:sqref>D107:D116 D155:D164 D123:D132 D139:D148 E140:E148</xm:sqref>
        </x14:dataValidation>
        <x14:dataValidation type="list" allowBlank="1" showInputMessage="1" showErrorMessage="1" xr:uid="{D652C4E9-9A3B-4EFE-B874-084D638A7E4F}">
          <x14:formula1>
            <xm:f>roboczy!$S$13:$S$15</xm:f>
          </x14:formula1>
          <xm:sqref>C91:C100</xm:sqref>
        </x14:dataValidation>
        <x14:dataValidation type="list" allowBlank="1" showInputMessage="1" showErrorMessage="1" xr:uid="{73E0EA3D-23CF-4B72-ACA5-82E5A243EE2D}">
          <x14:formula1>
            <xm:f>roboczy!$E$7:$E$10</xm:f>
          </x14:formula1>
          <xm:sqref>C107:C116 C155:C164 C123:C132 C172:C180 C139:C148 C189:C196</xm:sqref>
        </x14:dataValidation>
        <x14:dataValidation type="list" allowBlank="1" showInputMessage="1" showErrorMessage="1" xr:uid="{6816E702-CF85-4DEF-9065-2119E2609411}">
          <x14:formula1>
            <xm:f>roboczy!$V$13:$V$15</xm:f>
          </x14:formula1>
          <xm:sqref>H239:H240 A230:H230 E26 E24 H24:I24 H26:I26 F91:F100</xm:sqref>
        </x14:dataValidation>
        <x14:dataValidation type="list" allowBlank="1" showInputMessage="1" showErrorMessage="1" xr:uid="{871CD018-A917-4399-AE7E-8CCCF664F17E}">
          <x14:formula1>
            <xm:f>roboczy!$M$44:$M$78</xm:f>
          </x14:formula1>
          <xm:sqref>D245:E245</xm:sqref>
        </x14:dataValidation>
        <x14:dataValidation type="list" allowBlank="1" showInputMessage="1" showErrorMessage="1" xr:uid="{FF1C1EAE-9266-45FF-BEA3-DEBE9EB70204}">
          <x14:formula1>
            <xm:f>roboczy!$F$33:$F$259</xm:f>
          </x14:formula1>
          <xm:sqref>E22</xm:sqref>
        </x14:dataValidation>
        <x14:dataValidation type="list" operator="greaterThanOrEqual" allowBlank="1" showInputMessage="1" showErrorMessage="1" errorTitle="Błędne dane" error="Pole może zawierać wyłącznie liczby." xr:uid="{D27C30AC-99DE-4682-B694-4F907DDEE98D}">
          <x14:formula1>
            <xm:f>roboczy!$E$7:$E$10</xm:f>
          </x14:formula1>
          <xm:sqref>E91:E100</xm:sqref>
        </x14:dataValidation>
        <x14:dataValidation type="list" allowBlank="1" showInputMessage="1" showErrorMessage="1" xr:uid="{E79FEA36-EDF8-48F1-A92C-6B0AAEFF65DC}">
          <x14:formula1>
            <xm:f>roboczy!$M$33:$M$35</xm:f>
          </x14:formula1>
          <xm:sqref>B24</xm:sqref>
        </x14:dataValidation>
        <x14:dataValidation type="list" operator="greaterThanOrEqual" allowBlank="1" showInputMessage="1" showErrorMessage="1" errorTitle="Błędne dane" error="Pole może zawierać wyłącznie liczby całkowite." xr:uid="{8FA33E90-59BF-4DFB-B7BB-8EE72C3D21F3}">
          <x14:formula1>
            <xm:f>roboczy!$V$13:$V$15</xm:f>
          </x14:formula1>
          <xm:sqref>A204:B204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987A4-FDDC-43A8-A9D7-1DD184BE219E}">
  <sheetPr codeName="Arkusz2"/>
  <dimension ref="B2:Z259"/>
  <sheetViews>
    <sheetView workbookViewId="0">
      <selection activeCell="E7" sqref="E7"/>
    </sheetView>
  </sheetViews>
  <sheetFormatPr defaultRowHeight="15" x14ac:dyDescent="0.25"/>
  <sheetData>
    <row r="2" spans="2:22" x14ac:dyDescent="0.25">
      <c r="B2" t="s">
        <v>3</v>
      </c>
    </row>
    <row r="3" spans="2:22" x14ac:dyDescent="0.25">
      <c r="B3" s="19"/>
      <c r="C3" s="19"/>
      <c r="D3" s="19"/>
      <c r="E3" s="19"/>
      <c r="F3" s="19"/>
      <c r="G3" s="19"/>
      <c r="H3" s="19"/>
      <c r="I3" s="19"/>
      <c r="J3" s="19"/>
      <c r="K3" s="19"/>
      <c r="L3" s="19"/>
      <c r="M3" s="19"/>
      <c r="N3" s="19"/>
      <c r="O3" s="19"/>
      <c r="P3" s="19"/>
      <c r="Q3" s="19"/>
      <c r="R3" s="19"/>
      <c r="S3" s="19"/>
      <c r="T3" s="19"/>
      <c r="U3" s="19"/>
    </row>
    <row r="4" spans="2:22" x14ac:dyDescent="0.25">
      <c r="B4" t="s">
        <v>4</v>
      </c>
      <c r="E4" t="s">
        <v>336</v>
      </c>
      <c r="U4" t="s">
        <v>313</v>
      </c>
    </row>
    <row r="5" spans="2:22" x14ac:dyDescent="0.25">
      <c r="B5" t="s">
        <v>5</v>
      </c>
      <c r="E5" t="s">
        <v>335</v>
      </c>
      <c r="U5" t="s">
        <v>323</v>
      </c>
    </row>
    <row r="6" spans="2:22" x14ac:dyDescent="0.25">
      <c r="B6" t="s">
        <v>6</v>
      </c>
      <c r="E6" t="s">
        <v>334</v>
      </c>
      <c r="L6" s="1"/>
      <c r="U6" t="s">
        <v>309</v>
      </c>
    </row>
    <row r="7" spans="2:22" x14ac:dyDescent="0.25">
      <c r="B7" t="s">
        <v>7</v>
      </c>
      <c r="L7" s="1"/>
    </row>
    <row r="8" spans="2:22" x14ac:dyDescent="0.25">
      <c r="E8" t="s">
        <v>377</v>
      </c>
      <c r="L8" s="1"/>
    </row>
    <row r="9" spans="2:22" x14ac:dyDescent="0.25">
      <c r="E9" t="s">
        <v>446</v>
      </c>
      <c r="L9" s="1"/>
    </row>
    <row r="10" spans="2:22" x14ac:dyDescent="0.25">
      <c r="E10" t="s">
        <v>495</v>
      </c>
    </row>
    <row r="13" spans="2:22" x14ac:dyDescent="0.25">
      <c r="B13" s="19"/>
      <c r="C13" s="19"/>
      <c r="D13" s="19"/>
      <c r="E13" s="19"/>
      <c r="F13" s="19"/>
      <c r="G13" s="19"/>
      <c r="H13" s="19"/>
      <c r="I13" s="19"/>
      <c r="J13" s="19"/>
      <c r="K13" s="19"/>
      <c r="L13" s="19"/>
      <c r="M13" s="19"/>
      <c r="N13" s="19"/>
      <c r="O13" s="19"/>
      <c r="P13" s="19"/>
      <c r="Q13" s="19"/>
      <c r="R13" s="19"/>
      <c r="S13" s="19" t="s">
        <v>27</v>
      </c>
      <c r="T13" s="19"/>
      <c r="U13" s="19"/>
      <c r="V13" s="19"/>
    </row>
    <row r="14" spans="2:22" x14ac:dyDescent="0.25">
      <c r="S14" t="s">
        <v>9</v>
      </c>
      <c r="V14" t="s">
        <v>347</v>
      </c>
    </row>
    <row r="15" spans="2:22" x14ac:dyDescent="0.25">
      <c r="S15" t="s">
        <v>8</v>
      </c>
      <c r="V15" t="s">
        <v>348</v>
      </c>
    </row>
    <row r="16" spans="2:22" x14ac:dyDescent="0.25">
      <c r="S16" t="s">
        <v>8</v>
      </c>
    </row>
    <row r="17" spans="2:21" x14ac:dyDescent="0.25">
      <c r="S17" t="s">
        <v>10</v>
      </c>
    </row>
    <row r="20" spans="2:21" x14ac:dyDescent="0.25">
      <c r="Q20" s="10"/>
    </row>
    <row r="26" spans="2:21" x14ac:dyDescent="0.25">
      <c r="B26" s="19"/>
      <c r="C26" s="19"/>
      <c r="D26" s="19"/>
      <c r="E26" s="19"/>
      <c r="F26" s="19"/>
      <c r="G26" s="19" t="s">
        <v>27</v>
      </c>
      <c r="H26" s="19"/>
      <c r="I26" s="19"/>
      <c r="J26" s="19"/>
      <c r="K26" s="19"/>
      <c r="L26" s="19"/>
      <c r="M26" s="19"/>
      <c r="N26" s="19"/>
      <c r="O26" s="19"/>
      <c r="P26" s="19"/>
      <c r="Q26" s="19"/>
      <c r="R26" s="19"/>
      <c r="S26" s="19"/>
      <c r="T26" s="19"/>
      <c r="U26" s="19"/>
    </row>
    <row r="27" spans="2:21" x14ac:dyDescent="0.25">
      <c r="B27" t="s">
        <v>312</v>
      </c>
      <c r="G27" t="s">
        <v>11</v>
      </c>
      <c r="M27" t="s">
        <v>287</v>
      </c>
      <c r="Q27" t="s">
        <v>302</v>
      </c>
    </row>
    <row r="28" spans="2:21" x14ac:dyDescent="0.25">
      <c r="B28" t="s">
        <v>296</v>
      </c>
      <c r="G28" t="s">
        <v>12</v>
      </c>
      <c r="M28" t="s">
        <v>288</v>
      </c>
      <c r="Q28" t="s">
        <v>301</v>
      </c>
    </row>
    <row r="29" spans="2:21" x14ac:dyDescent="0.25">
      <c r="B29" t="s">
        <v>13</v>
      </c>
      <c r="M29" t="s">
        <v>289</v>
      </c>
      <c r="Q29" t="s">
        <v>303</v>
      </c>
    </row>
    <row r="30" spans="2:21" x14ac:dyDescent="0.25">
      <c r="Q30" t="s">
        <v>304</v>
      </c>
    </row>
    <row r="33" spans="2:26" x14ac:dyDescent="0.25">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2:26" x14ac:dyDescent="0.25">
      <c r="B34" t="s">
        <v>28</v>
      </c>
      <c r="F34" t="s">
        <v>62</v>
      </c>
      <c r="M34" t="s">
        <v>290</v>
      </c>
    </row>
    <row r="35" spans="2:26" x14ac:dyDescent="0.25">
      <c r="B35" t="s">
        <v>29</v>
      </c>
      <c r="F35" t="s">
        <v>63</v>
      </c>
      <c r="M35" t="s">
        <v>291</v>
      </c>
    </row>
    <row r="36" spans="2:26" x14ac:dyDescent="0.25">
      <c r="B36" t="s">
        <v>30</v>
      </c>
      <c r="F36" t="s">
        <v>64</v>
      </c>
    </row>
    <row r="37" spans="2:26" x14ac:dyDescent="0.25">
      <c r="B37" t="s">
        <v>31</v>
      </c>
      <c r="F37" t="s">
        <v>65</v>
      </c>
      <c r="M37" s="19"/>
      <c r="N37" s="19"/>
      <c r="O37" s="19"/>
      <c r="P37" s="19"/>
      <c r="Q37" s="19"/>
      <c r="R37" s="19"/>
      <c r="S37" s="19" t="s">
        <v>372</v>
      </c>
      <c r="T37" s="19"/>
      <c r="U37" s="19"/>
      <c r="V37" s="19"/>
      <c r="W37" s="19"/>
      <c r="X37" s="19"/>
    </row>
    <row r="38" spans="2:26" x14ac:dyDescent="0.25">
      <c r="B38" t="s">
        <v>32</v>
      </c>
      <c r="F38" t="s">
        <v>66</v>
      </c>
      <c r="M38" s="19"/>
      <c r="N38" s="19"/>
      <c r="O38" s="19"/>
      <c r="P38" s="19"/>
      <c r="Q38" s="19"/>
      <c r="R38" s="19"/>
      <c r="S38" s="19" t="s">
        <v>371</v>
      </c>
      <c r="T38" s="19"/>
      <c r="U38" s="19"/>
      <c r="V38" s="19"/>
      <c r="W38" s="19"/>
      <c r="X38" s="19"/>
      <c r="Y38" s="19"/>
    </row>
    <row r="39" spans="2:26" x14ac:dyDescent="0.25">
      <c r="B39" t="s">
        <v>33</v>
      </c>
      <c r="F39" t="s">
        <v>67</v>
      </c>
      <c r="M39" t="s">
        <v>13</v>
      </c>
      <c r="S39" t="s">
        <v>373</v>
      </c>
    </row>
    <row r="40" spans="2:26" x14ac:dyDescent="0.25">
      <c r="B40" t="s">
        <v>34</v>
      </c>
      <c r="F40" t="s">
        <v>68</v>
      </c>
      <c r="M40" t="s">
        <v>311</v>
      </c>
      <c r="S40" t="s">
        <v>370</v>
      </c>
    </row>
    <row r="41" spans="2:26" x14ac:dyDescent="0.25">
      <c r="B41" t="s">
        <v>35</v>
      </c>
      <c r="F41" t="s">
        <v>69</v>
      </c>
      <c r="M41" t="s">
        <v>307</v>
      </c>
    </row>
    <row r="42" spans="2:26" x14ac:dyDescent="0.25">
      <c r="B42" t="s">
        <v>36</v>
      </c>
      <c r="F42" t="s">
        <v>70</v>
      </c>
    </row>
    <row r="43" spans="2:26" x14ac:dyDescent="0.25">
      <c r="B43" t="s">
        <v>37</v>
      </c>
      <c r="F43" t="s">
        <v>71</v>
      </c>
    </row>
    <row r="44" spans="2:26" x14ac:dyDescent="0.25">
      <c r="B44" t="s">
        <v>38</v>
      </c>
      <c r="F44" t="s">
        <v>353</v>
      </c>
      <c r="M44" t="s">
        <v>436</v>
      </c>
    </row>
    <row r="45" spans="2:26" x14ac:dyDescent="0.25">
      <c r="B45" t="s">
        <v>39</v>
      </c>
      <c r="F45" t="s">
        <v>72</v>
      </c>
      <c r="M45" t="s">
        <v>403</v>
      </c>
    </row>
    <row r="46" spans="2:26" x14ac:dyDescent="0.25">
      <c r="B46" t="s">
        <v>40</v>
      </c>
      <c r="F46" t="s">
        <v>73</v>
      </c>
      <c r="M46" t="s">
        <v>426</v>
      </c>
    </row>
    <row r="47" spans="2:26" x14ac:dyDescent="0.25">
      <c r="B47" t="s">
        <v>41</v>
      </c>
      <c r="F47" t="s">
        <v>74</v>
      </c>
      <c r="M47" t="s">
        <v>404</v>
      </c>
    </row>
    <row r="48" spans="2:26" x14ac:dyDescent="0.25">
      <c r="B48" t="s">
        <v>42</v>
      </c>
      <c r="F48" t="s">
        <v>75</v>
      </c>
      <c r="M48" t="s">
        <v>405</v>
      </c>
    </row>
    <row r="49" spans="2:13" x14ac:dyDescent="0.25">
      <c r="B49" t="s">
        <v>43</v>
      </c>
      <c r="F49" t="s">
        <v>76</v>
      </c>
      <c r="M49" t="s">
        <v>406</v>
      </c>
    </row>
    <row r="50" spans="2:13" x14ac:dyDescent="0.25">
      <c r="B50" t="s">
        <v>44</v>
      </c>
      <c r="F50" t="s">
        <v>77</v>
      </c>
      <c r="M50" t="s">
        <v>407</v>
      </c>
    </row>
    <row r="51" spans="2:13" x14ac:dyDescent="0.25">
      <c r="B51" t="s">
        <v>45</v>
      </c>
      <c r="F51" t="s">
        <v>78</v>
      </c>
      <c r="M51" t="s">
        <v>408</v>
      </c>
    </row>
    <row r="52" spans="2:13" x14ac:dyDescent="0.25">
      <c r="B52" t="s">
        <v>46</v>
      </c>
      <c r="F52" t="s">
        <v>79</v>
      </c>
      <c r="M52" t="s">
        <v>409</v>
      </c>
    </row>
    <row r="53" spans="2:13" x14ac:dyDescent="0.25">
      <c r="B53" t="s">
        <v>47</v>
      </c>
      <c r="F53" t="s">
        <v>80</v>
      </c>
      <c r="M53" t="s">
        <v>410</v>
      </c>
    </row>
    <row r="54" spans="2:13" x14ac:dyDescent="0.25">
      <c r="B54" t="s">
        <v>48</v>
      </c>
      <c r="F54" t="s">
        <v>81</v>
      </c>
      <c r="M54" t="s">
        <v>411</v>
      </c>
    </row>
    <row r="55" spans="2:13" x14ac:dyDescent="0.25">
      <c r="B55" t="s">
        <v>49</v>
      </c>
      <c r="F55" t="s">
        <v>82</v>
      </c>
      <c r="M55" t="s">
        <v>412</v>
      </c>
    </row>
    <row r="56" spans="2:13" x14ac:dyDescent="0.25">
      <c r="B56" t="s">
        <v>50</v>
      </c>
      <c r="F56" t="s">
        <v>83</v>
      </c>
      <c r="M56" t="s">
        <v>413</v>
      </c>
    </row>
    <row r="57" spans="2:13" x14ac:dyDescent="0.25">
      <c r="B57" t="s">
        <v>51</v>
      </c>
      <c r="F57" t="s">
        <v>84</v>
      </c>
      <c r="M57" t="s">
        <v>414</v>
      </c>
    </row>
    <row r="58" spans="2:13" x14ac:dyDescent="0.25">
      <c r="B58" t="s">
        <v>52</v>
      </c>
      <c r="F58" t="s">
        <v>85</v>
      </c>
      <c r="M58" t="s">
        <v>41</v>
      </c>
    </row>
    <row r="59" spans="2:13" x14ac:dyDescent="0.25">
      <c r="B59" t="s">
        <v>53</v>
      </c>
      <c r="F59" t="s">
        <v>86</v>
      </c>
      <c r="M59" t="s">
        <v>415</v>
      </c>
    </row>
    <row r="60" spans="2:13" x14ac:dyDescent="0.25">
      <c r="B60" t="s">
        <v>54</v>
      </c>
      <c r="F60" t="s">
        <v>87</v>
      </c>
      <c r="M60" t="s">
        <v>427</v>
      </c>
    </row>
    <row r="61" spans="2:13" x14ac:dyDescent="0.25">
      <c r="B61" t="s">
        <v>55</v>
      </c>
      <c r="F61" t="s">
        <v>88</v>
      </c>
      <c r="M61" t="s">
        <v>416</v>
      </c>
    </row>
    <row r="62" spans="2:13" x14ac:dyDescent="0.25">
      <c r="B62" t="s">
        <v>56</v>
      </c>
      <c r="F62" t="s">
        <v>89</v>
      </c>
      <c r="M62" t="s">
        <v>417</v>
      </c>
    </row>
    <row r="63" spans="2:13" x14ac:dyDescent="0.25">
      <c r="B63" t="s">
        <v>57</v>
      </c>
      <c r="F63" t="s">
        <v>90</v>
      </c>
      <c r="M63" t="s">
        <v>418</v>
      </c>
    </row>
    <row r="64" spans="2:13" x14ac:dyDescent="0.25">
      <c r="B64" t="s">
        <v>58</v>
      </c>
      <c r="F64" t="s">
        <v>91</v>
      </c>
      <c r="M64" t="s">
        <v>419</v>
      </c>
    </row>
    <row r="65" spans="2:13" x14ac:dyDescent="0.25">
      <c r="B65" t="s">
        <v>59</v>
      </c>
      <c r="F65" t="s">
        <v>92</v>
      </c>
      <c r="M65" t="s">
        <v>420</v>
      </c>
    </row>
    <row r="66" spans="2:13" x14ac:dyDescent="0.25">
      <c r="B66" t="s">
        <v>60</v>
      </c>
      <c r="F66" t="s">
        <v>93</v>
      </c>
      <c r="M66" t="s">
        <v>428</v>
      </c>
    </row>
    <row r="67" spans="2:13" x14ac:dyDescent="0.25">
      <c r="B67" t="s">
        <v>61</v>
      </c>
      <c r="F67" t="s">
        <v>94</v>
      </c>
      <c r="M67" t="s">
        <v>429</v>
      </c>
    </row>
    <row r="68" spans="2:13" x14ac:dyDescent="0.25">
      <c r="F68" t="s">
        <v>95</v>
      </c>
      <c r="M68" t="s">
        <v>421</v>
      </c>
    </row>
    <row r="69" spans="2:13" x14ac:dyDescent="0.25">
      <c r="F69" t="s">
        <v>96</v>
      </c>
      <c r="M69" t="s">
        <v>432</v>
      </c>
    </row>
    <row r="70" spans="2:13" x14ac:dyDescent="0.25">
      <c r="F70" t="s">
        <v>97</v>
      </c>
      <c r="M70" t="s">
        <v>422</v>
      </c>
    </row>
    <row r="71" spans="2:13" x14ac:dyDescent="0.25">
      <c r="F71" t="s">
        <v>98</v>
      </c>
      <c r="M71" t="s">
        <v>430</v>
      </c>
    </row>
    <row r="72" spans="2:13" x14ac:dyDescent="0.25">
      <c r="F72" t="s">
        <v>99</v>
      </c>
      <c r="M72" t="s">
        <v>431</v>
      </c>
    </row>
    <row r="73" spans="2:13" x14ac:dyDescent="0.25">
      <c r="F73" t="s">
        <v>100</v>
      </c>
      <c r="M73" t="s">
        <v>423</v>
      </c>
    </row>
    <row r="74" spans="2:13" x14ac:dyDescent="0.25">
      <c r="F74" t="s">
        <v>101</v>
      </c>
      <c r="M74" t="s">
        <v>424</v>
      </c>
    </row>
    <row r="75" spans="2:13" x14ac:dyDescent="0.25">
      <c r="F75" t="s">
        <v>102</v>
      </c>
      <c r="M75" t="s">
        <v>425</v>
      </c>
    </row>
    <row r="76" spans="2:13" x14ac:dyDescent="0.25">
      <c r="F76" t="s">
        <v>103</v>
      </c>
      <c r="M76" t="s">
        <v>433</v>
      </c>
    </row>
    <row r="77" spans="2:13" x14ac:dyDescent="0.25">
      <c r="F77" t="s">
        <v>104</v>
      </c>
      <c r="M77" t="s">
        <v>434</v>
      </c>
    </row>
    <row r="78" spans="2:13" x14ac:dyDescent="0.25">
      <c r="F78" t="s">
        <v>105</v>
      </c>
      <c r="M78" t="s">
        <v>435</v>
      </c>
    </row>
    <row r="79" spans="2:13" x14ac:dyDescent="0.25">
      <c r="F79" t="s">
        <v>106</v>
      </c>
    </row>
    <row r="80" spans="2:13" x14ac:dyDescent="0.25">
      <c r="F80" t="s">
        <v>107</v>
      </c>
    </row>
    <row r="81" spans="6:6" x14ac:dyDescent="0.25">
      <c r="F81" t="s">
        <v>108</v>
      </c>
    </row>
    <row r="82" spans="6:6" x14ac:dyDescent="0.25">
      <c r="F82" t="s">
        <v>109</v>
      </c>
    </row>
    <row r="83" spans="6:6" x14ac:dyDescent="0.25">
      <c r="F83" t="s">
        <v>110</v>
      </c>
    </row>
    <row r="84" spans="6:6" x14ac:dyDescent="0.25">
      <c r="F84" t="s">
        <v>111</v>
      </c>
    </row>
    <row r="85" spans="6:6" x14ac:dyDescent="0.25">
      <c r="F85" t="s">
        <v>112</v>
      </c>
    </row>
    <row r="86" spans="6:6" x14ac:dyDescent="0.25">
      <c r="F86" t="s">
        <v>113</v>
      </c>
    </row>
    <row r="87" spans="6:6" x14ac:dyDescent="0.25">
      <c r="F87" t="s">
        <v>114</v>
      </c>
    </row>
    <row r="88" spans="6:6" x14ac:dyDescent="0.25">
      <c r="F88" t="s">
        <v>115</v>
      </c>
    </row>
    <row r="89" spans="6:6" x14ac:dyDescent="0.25">
      <c r="F89" t="s">
        <v>116</v>
      </c>
    </row>
    <row r="90" spans="6:6" x14ac:dyDescent="0.25">
      <c r="F90" t="s">
        <v>117</v>
      </c>
    </row>
    <row r="91" spans="6:6" x14ac:dyDescent="0.25">
      <c r="F91" t="s">
        <v>118</v>
      </c>
    </row>
    <row r="92" spans="6:6" x14ac:dyDescent="0.25">
      <c r="F92" t="s">
        <v>119</v>
      </c>
    </row>
    <row r="93" spans="6:6" x14ac:dyDescent="0.25">
      <c r="F93" t="s">
        <v>120</v>
      </c>
    </row>
    <row r="94" spans="6:6" x14ac:dyDescent="0.25">
      <c r="F94" t="s">
        <v>121</v>
      </c>
    </row>
    <row r="95" spans="6:6" x14ac:dyDescent="0.25">
      <c r="F95" t="s">
        <v>122</v>
      </c>
    </row>
    <row r="96" spans="6:6" x14ac:dyDescent="0.25">
      <c r="F96" t="s">
        <v>123</v>
      </c>
    </row>
    <row r="97" spans="6:6" x14ac:dyDescent="0.25">
      <c r="F97" t="s">
        <v>124</v>
      </c>
    </row>
    <row r="98" spans="6:6" x14ac:dyDescent="0.25">
      <c r="F98" t="s">
        <v>125</v>
      </c>
    </row>
    <row r="99" spans="6:6" x14ac:dyDescent="0.25">
      <c r="F99" t="s">
        <v>126</v>
      </c>
    </row>
    <row r="100" spans="6:6" x14ac:dyDescent="0.25">
      <c r="F100" t="s">
        <v>127</v>
      </c>
    </row>
    <row r="101" spans="6:6" x14ac:dyDescent="0.25">
      <c r="F101" t="s">
        <v>128</v>
      </c>
    </row>
    <row r="102" spans="6:6" x14ac:dyDescent="0.25">
      <c r="F102" t="s">
        <v>129</v>
      </c>
    </row>
    <row r="103" spans="6:6" x14ac:dyDescent="0.25">
      <c r="F103" t="s">
        <v>130</v>
      </c>
    </row>
    <row r="104" spans="6:6" x14ac:dyDescent="0.25">
      <c r="F104" t="s">
        <v>131</v>
      </c>
    </row>
    <row r="105" spans="6:6" x14ac:dyDescent="0.25">
      <c r="F105" t="s">
        <v>132</v>
      </c>
    </row>
    <row r="106" spans="6:6" x14ac:dyDescent="0.25">
      <c r="F106" t="s">
        <v>133</v>
      </c>
    </row>
    <row r="107" spans="6:6" x14ac:dyDescent="0.25">
      <c r="F107" t="s">
        <v>134</v>
      </c>
    </row>
    <row r="108" spans="6:6" x14ac:dyDescent="0.25">
      <c r="F108" t="s">
        <v>135</v>
      </c>
    </row>
    <row r="109" spans="6:6" x14ac:dyDescent="0.25">
      <c r="F109" t="s">
        <v>136</v>
      </c>
    </row>
    <row r="110" spans="6:6" x14ac:dyDescent="0.25">
      <c r="F110" t="s">
        <v>137</v>
      </c>
    </row>
    <row r="111" spans="6:6" x14ac:dyDescent="0.25">
      <c r="F111" t="s">
        <v>138</v>
      </c>
    </row>
    <row r="112" spans="6:6" x14ac:dyDescent="0.25">
      <c r="F112" t="s">
        <v>139</v>
      </c>
    </row>
    <row r="113" spans="6:6" x14ac:dyDescent="0.25">
      <c r="F113" t="s">
        <v>140</v>
      </c>
    </row>
    <row r="114" spans="6:6" x14ac:dyDescent="0.25">
      <c r="F114" t="s">
        <v>141</v>
      </c>
    </row>
    <row r="115" spans="6:6" x14ac:dyDescent="0.25">
      <c r="F115" t="s">
        <v>142</v>
      </c>
    </row>
    <row r="116" spans="6:6" x14ac:dyDescent="0.25">
      <c r="F116" t="s">
        <v>143</v>
      </c>
    </row>
    <row r="117" spans="6:6" x14ac:dyDescent="0.25">
      <c r="F117" t="s">
        <v>144</v>
      </c>
    </row>
    <row r="118" spans="6:6" x14ac:dyDescent="0.25">
      <c r="F118" t="s">
        <v>145</v>
      </c>
    </row>
    <row r="119" spans="6:6" x14ac:dyDescent="0.25">
      <c r="F119" t="s">
        <v>146</v>
      </c>
    </row>
    <row r="120" spans="6:6" x14ac:dyDescent="0.25">
      <c r="F120" t="s">
        <v>147</v>
      </c>
    </row>
    <row r="121" spans="6:6" x14ac:dyDescent="0.25">
      <c r="F121" t="s">
        <v>148</v>
      </c>
    </row>
    <row r="122" spans="6:6" x14ac:dyDescent="0.25">
      <c r="F122" t="s">
        <v>149</v>
      </c>
    </row>
    <row r="123" spans="6:6" x14ac:dyDescent="0.25">
      <c r="F123" t="s">
        <v>150</v>
      </c>
    </row>
    <row r="124" spans="6:6" x14ac:dyDescent="0.25">
      <c r="F124" t="s">
        <v>151</v>
      </c>
    </row>
    <row r="125" spans="6:6" x14ac:dyDescent="0.25">
      <c r="F125" t="s">
        <v>152</v>
      </c>
    </row>
    <row r="126" spans="6:6" x14ac:dyDescent="0.25">
      <c r="F126" t="s">
        <v>153</v>
      </c>
    </row>
    <row r="127" spans="6:6" x14ac:dyDescent="0.25">
      <c r="F127" t="s">
        <v>154</v>
      </c>
    </row>
    <row r="128" spans="6:6" x14ac:dyDescent="0.25">
      <c r="F128" t="s">
        <v>155</v>
      </c>
    </row>
    <row r="129" spans="6:6" x14ac:dyDescent="0.25">
      <c r="F129" t="s">
        <v>156</v>
      </c>
    </row>
    <row r="130" spans="6:6" x14ac:dyDescent="0.25">
      <c r="F130" t="s">
        <v>157</v>
      </c>
    </row>
    <row r="131" spans="6:6" x14ac:dyDescent="0.25">
      <c r="F131" t="s">
        <v>158</v>
      </c>
    </row>
    <row r="132" spans="6:6" x14ac:dyDescent="0.25">
      <c r="F132" t="s">
        <v>159</v>
      </c>
    </row>
    <row r="133" spans="6:6" x14ac:dyDescent="0.25">
      <c r="F133" t="s">
        <v>160</v>
      </c>
    </row>
    <row r="134" spans="6:6" x14ac:dyDescent="0.25">
      <c r="F134" t="s">
        <v>161</v>
      </c>
    </row>
    <row r="135" spans="6:6" x14ac:dyDescent="0.25">
      <c r="F135" t="s">
        <v>162</v>
      </c>
    </row>
    <row r="136" spans="6:6" x14ac:dyDescent="0.25">
      <c r="F136" t="s">
        <v>163</v>
      </c>
    </row>
    <row r="137" spans="6:6" x14ac:dyDescent="0.25">
      <c r="F137" t="s">
        <v>164</v>
      </c>
    </row>
    <row r="138" spans="6:6" x14ac:dyDescent="0.25">
      <c r="F138" t="s">
        <v>165</v>
      </c>
    </row>
    <row r="139" spans="6:6" x14ac:dyDescent="0.25">
      <c r="F139" t="s">
        <v>166</v>
      </c>
    </row>
    <row r="140" spans="6:6" x14ac:dyDescent="0.25">
      <c r="F140" t="s">
        <v>167</v>
      </c>
    </row>
    <row r="141" spans="6:6" x14ac:dyDescent="0.25">
      <c r="F141" t="s">
        <v>168</v>
      </c>
    </row>
    <row r="142" spans="6:6" x14ac:dyDescent="0.25">
      <c r="F142" t="s">
        <v>169</v>
      </c>
    </row>
    <row r="143" spans="6:6" x14ac:dyDescent="0.25">
      <c r="F143" t="s">
        <v>170</v>
      </c>
    </row>
    <row r="144" spans="6:6" x14ac:dyDescent="0.25">
      <c r="F144" t="s">
        <v>171</v>
      </c>
    </row>
    <row r="145" spans="6:6" x14ac:dyDescent="0.25">
      <c r="F145" t="s">
        <v>172</v>
      </c>
    </row>
    <row r="146" spans="6:6" x14ac:dyDescent="0.25">
      <c r="F146" t="s">
        <v>173</v>
      </c>
    </row>
    <row r="147" spans="6:6" x14ac:dyDescent="0.25">
      <c r="F147" t="s">
        <v>174</v>
      </c>
    </row>
    <row r="148" spans="6:6" x14ac:dyDescent="0.25">
      <c r="F148" t="s">
        <v>175</v>
      </c>
    </row>
    <row r="149" spans="6:6" x14ac:dyDescent="0.25">
      <c r="F149" t="s">
        <v>176</v>
      </c>
    </row>
    <row r="150" spans="6:6" x14ac:dyDescent="0.25">
      <c r="F150" t="s">
        <v>177</v>
      </c>
    </row>
    <row r="151" spans="6:6" x14ac:dyDescent="0.25">
      <c r="F151" t="s">
        <v>178</v>
      </c>
    </row>
    <row r="152" spans="6:6" x14ac:dyDescent="0.25">
      <c r="F152" t="s">
        <v>179</v>
      </c>
    </row>
    <row r="153" spans="6:6" x14ac:dyDescent="0.25">
      <c r="F153" t="s">
        <v>180</v>
      </c>
    </row>
    <row r="154" spans="6:6" x14ac:dyDescent="0.25">
      <c r="F154" t="s">
        <v>181</v>
      </c>
    </row>
    <row r="155" spans="6:6" x14ac:dyDescent="0.25">
      <c r="F155" t="s">
        <v>182</v>
      </c>
    </row>
    <row r="156" spans="6:6" x14ac:dyDescent="0.25">
      <c r="F156" t="s">
        <v>183</v>
      </c>
    </row>
    <row r="157" spans="6:6" x14ac:dyDescent="0.25">
      <c r="F157" t="s">
        <v>184</v>
      </c>
    </row>
    <row r="158" spans="6:6" x14ac:dyDescent="0.25">
      <c r="F158" t="s">
        <v>185</v>
      </c>
    </row>
    <row r="159" spans="6:6" x14ac:dyDescent="0.25">
      <c r="F159" t="s">
        <v>186</v>
      </c>
    </row>
    <row r="160" spans="6:6" x14ac:dyDescent="0.25">
      <c r="F160" t="s">
        <v>187</v>
      </c>
    </row>
    <row r="161" spans="6:6" x14ac:dyDescent="0.25">
      <c r="F161" t="s">
        <v>188</v>
      </c>
    </row>
    <row r="162" spans="6:6" x14ac:dyDescent="0.25">
      <c r="F162" t="s">
        <v>189</v>
      </c>
    </row>
    <row r="163" spans="6:6" x14ac:dyDescent="0.25">
      <c r="F163" t="s">
        <v>190</v>
      </c>
    </row>
    <row r="164" spans="6:6" x14ac:dyDescent="0.25">
      <c r="F164" t="s">
        <v>191</v>
      </c>
    </row>
    <row r="165" spans="6:6" x14ac:dyDescent="0.25">
      <c r="F165" t="s">
        <v>192</v>
      </c>
    </row>
    <row r="166" spans="6:6" x14ac:dyDescent="0.25">
      <c r="F166" t="s">
        <v>193</v>
      </c>
    </row>
    <row r="167" spans="6:6" x14ac:dyDescent="0.25">
      <c r="F167" t="s">
        <v>194</v>
      </c>
    </row>
    <row r="168" spans="6:6" x14ac:dyDescent="0.25">
      <c r="F168" t="s">
        <v>195</v>
      </c>
    </row>
    <row r="169" spans="6:6" x14ac:dyDescent="0.25">
      <c r="F169" t="s">
        <v>196</v>
      </c>
    </row>
    <row r="170" spans="6:6" x14ac:dyDescent="0.25">
      <c r="F170" t="s">
        <v>197</v>
      </c>
    </row>
    <row r="171" spans="6:6" x14ac:dyDescent="0.25">
      <c r="F171" t="s">
        <v>198</v>
      </c>
    </row>
    <row r="172" spans="6:6" x14ac:dyDescent="0.25">
      <c r="F172" t="s">
        <v>199</v>
      </c>
    </row>
    <row r="173" spans="6:6" x14ac:dyDescent="0.25">
      <c r="F173" t="s">
        <v>200</v>
      </c>
    </row>
    <row r="174" spans="6:6" x14ac:dyDescent="0.25">
      <c r="F174" t="s">
        <v>201</v>
      </c>
    </row>
    <row r="175" spans="6:6" x14ac:dyDescent="0.25">
      <c r="F175" t="s">
        <v>202</v>
      </c>
    </row>
    <row r="176" spans="6:6" x14ac:dyDescent="0.25">
      <c r="F176" t="s">
        <v>203</v>
      </c>
    </row>
    <row r="177" spans="6:6" x14ac:dyDescent="0.25">
      <c r="F177" t="s">
        <v>204</v>
      </c>
    </row>
    <row r="178" spans="6:6" x14ac:dyDescent="0.25">
      <c r="F178" t="s">
        <v>205</v>
      </c>
    </row>
    <row r="179" spans="6:6" x14ac:dyDescent="0.25">
      <c r="F179" t="s">
        <v>206</v>
      </c>
    </row>
    <row r="180" spans="6:6" x14ac:dyDescent="0.25">
      <c r="F180" t="s">
        <v>207</v>
      </c>
    </row>
    <row r="181" spans="6:6" x14ac:dyDescent="0.25">
      <c r="F181" t="s">
        <v>208</v>
      </c>
    </row>
    <row r="182" spans="6:6" x14ac:dyDescent="0.25">
      <c r="F182" t="s">
        <v>209</v>
      </c>
    </row>
    <row r="183" spans="6:6" x14ac:dyDescent="0.25">
      <c r="F183" t="s">
        <v>210</v>
      </c>
    </row>
    <row r="184" spans="6:6" x14ac:dyDescent="0.25">
      <c r="F184" t="s">
        <v>211</v>
      </c>
    </row>
    <row r="185" spans="6:6" x14ac:dyDescent="0.25">
      <c r="F185" t="s">
        <v>212</v>
      </c>
    </row>
    <row r="186" spans="6:6" x14ac:dyDescent="0.25">
      <c r="F186" t="s">
        <v>213</v>
      </c>
    </row>
    <row r="187" spans="6:6" x14ac:dyDescent="0.25">
      <c r="F187" t="s">
        <v>214</v>
      </c>
    </row>
    <row r="188" spans="6:6" x14ac:dyDescent="0.25">
      <c r="F188" t="s">
        <v>215</v>
      </c>
    </row>
    <row r="189" spans="6:6" x14ac:dyDescent="0.25">
      <c r="F189" t="s">
        <v>216</v>
      </c>
    </row>
    <row r="190" spans="6:6" x14ac:dyDescent="0.25">
      <c r="F190" t="s">
        <v>217</v>
      </c>
    </row>
    <row r="191" spans="6:6" x14ac:dyDescent="0.25">
      <c r="F191" t="s">
        <v>218</v>
      </c>
    </row>
    <row r="192" spans="6:6" x14ac:dyDescent="0.25">
      <c r="F192" t="s">
        <v>219</v>
      </c>
    </row>
    <row r="193" spans="6:6" x14ac:dyDescent="0.25">
      <c r="F193" t="s">
        <v>220</v>
      </c>
    </row>
    <row r="194" spans="6:6" x14ac:dyDescent="0.25">
      <c r="F194" t="s">
        <v>221</v>
      </c>
    </row>
    <row r="195" spans="6:6" x14ac:dyDescent="0.25">
      <c r="F195" t="s">
        <v>222</v>
      </c>
    </row>
    <row r="196" spans="6:6" x14ac:dyDescent="0.25">
      <c r="F196" t="s">
        <v>223</v>
      </c>
    </row>
    <row r="197" spans="6:6" x14ac:dyDescent="0.25">
      <c r="F197" t="s">
        <v>224</v>
      </c>
    </row>
    <row r="198" spans="6:6" x14ac:dyDescent="0.25">
      <c r="F198" t="s">
        <v>225</v>
      </c>
    </row>
    <row r="199" spans="6:6" x14ac:dyDescent="0.25">
      <c r="F199" t="s">
        <v>226</v>
      </c>
    </row>
    <row r="200" spans="6:6" x14ac:dyDescent="0.25">
      <c r="F200" t="s">
        <v>227</v>
      </c>
    </row>
    <row r="201" spans="6:6" x14ac:dyDescent="0.25">
      <c r="F201" t="s">
        <v>228</v>
      </c>
    </row>
    <row r="202" spans="6:6" x14ac:dyDescent="0.25">
      <c r="F202" t="s">
        <v>229</v>
      </c>
    </row>
    <row r="203" spans="6:6" x14ac:dyDescent="0.25">
      <c r="F203" t="s">
        <v>230</v>
      </c>
    </row>
    <row r="204" spans="6:6" x14ac:dyDescent="0.25">
      <c r="F204" t="s">
        <v>231</v>
      </c>
    </row>
    <row r="205" spans="6:6" x14ac:dyDescent="0.25">
      <c r="F205" t="s">
        <v>232</v>
      </c>
    </row>
    <row r="206" spans="6:6" x14ac:dyDescent="0.25">
      <c r="F206" t="s">
        <v>233</v>
      </c>
    </row>
    <row r="207" spans="6:6" x14ac:dyDescent="0.25">
      <c r="F207" t="s">
        <v>234</v>
      </c>
    </row>
    <row r="208" spans="6:6" x14ac:dyDescent="0.25">
      <c r="F208" t="s">
        <v>235</v>
      </c>
    </row>
    <row r="209" spans="6:6" x14ac:dyDescent="0.25">
      <c r="F209" t="s">
        <v>236</v>
      </c>
    </row>
    <row r="210" spans="6:6" x14ac:dyDescent="0.25">
      <c r="F210" t="s">
        <v>237</v>
      </c>
    </row>
    <row r="211" spans="6:6" x14ac:dyDescent="0.25">
      <c r="F211" t="s">
        <v>238</v>
      </c>
    </row>
    <row r="212" spans="6:6" x14ac:dyDescent="0.25">
      <c r="F212" t="s">
        <v>239</v>
      </c>
    </row>
    <row r="213" spans="6:6" x14ac:dyDescent="0.25">
      <c r="F213" t="s">
        <v>240</v>
      </c>
    </row>
    <row r="214" spans="6:6" x14ac:dyDescent="0.25">
      <c r="F214" t="s">
        <v>241</v>
      </c>
    </row>
    <row r="215" spans="6:6" x14ac:dyDescent="0.25">
      <c r="F215" t="s">
        <v>242</v>
      </c>
    </row>
    <row r="216" spans="6:6" x14ac:dyDescent="0.25">
      <c r="F216" t="s">
        <v>243</v>
      </c>
    </row>
    <row r="217" spans="6:6" x14ac:dyDescent="0.25">
      <c r="F217" t="s">
        <v>244</v>
      </c>
    </row>
    <row r="218" spans="6:6" x14ac:dyDescent="0.25">
      <c r="F218" t="s">
        <v>245</v>
      </c>
    </row>
    <row r="219" spans="6:6" x14ac:dyDescent="0.25">
      <c r="F219" t="s">
        <v>246</v>
      </c>
    </row>
    <row r="220" spans="6:6" x14ac:dyDescent="0.25">
      <c r="F220" t="s">
        <v>247</v>
      </c>
    </row>
    <row r="221" spans="6:6" x14ac:dyDescent="0.25">
      <c r="F221" t="s">
        <v>248</v>
      </c>
    </row>
    <row r="222" spans="6:6" x14ac:dyDescent="0.25">
      <c r="F222" t="s">
        <v>249</v>
      </c>
    </row>
    <row r="223" spans="6:6" x14ac:dyDescent="0.25">
      <c r="F223" t="s">
        <v>250</v>
      </c>
    </row>
    <row r="224" spans="6:6" x14ac:dyDescent="0.25">
      <c r="F224" t="s">
        <v>251</v>
      </c>
    </row>
    <row r="225" spans="6:6" x14ac:dyDescent="0.25">
      <c r="F225" t="s">
        <v>252</v>
      </c>
    </row>
    <row r="226" spans="6:6" x14ac:dyDescent="0.25">
      <c r="F226" t="s">
        <v>253</v>
      </c>
    </row>
    <row r="227" spans="6:6" x14ac:dyDescent="0.25">
      <c r="F227" t="s">
        <v>254</v>
      </c>
    </row>
    <row r="228" spans="6:6" x14ac:dyDescent="0.25">
      <c r="F228" t="s">
        <v>255</v>
      </c>
    </row>
    <row r="229" spans="6:6" x14ac:dyDescent="0.25">
      <c r="F229" t="s">
        <v>256</v>
      </c>
    </row>
    <row r="230" spans="6:6" x14ac:dyDescent="0.25">
      <c r="F230" t="s">
        <v>257</v>
      </c>
    </row>
    <row r="231" spans="6:6" x14ac:dyDescent="0.25">
      <c r="F231" t="s">
        <v>258</v>
      </c>
    </row>
    <row r="232" spans="6:6" x14ac:dyDescent="0.25">
      <c r="F232" t="s">
        <v>259</v>
      </c>
    </row>
    <row r="233" spans="6:6" x14ac:dyDescent="0.25">
      <c r="F233" t="s">
        <v>260</v>
      </c>
    </row>
    <row r="234" spans="6:6" x14ac:dyDescent="0.25">
      <c r="F234" t="s">
        <v>261</v>
      </c>
    </row>
    <row r="235" spans="6:6" x14ac:dyDescent="0.25">
      <c r="F235" t="s">
        <v>262</v>
      </c>
    </row>
    <row r="236" spans="6:6" x14ac:dyDescent="0.25">
      <c r="F236" t="s">
        <v>263</v>
      </c>
    </row>
    <row r="237" spans="6:6" x14ac:dyDescent="0.25">
      <c r="F237" t="s">
        <v>264</v>
      </c>
    </row>
    <row r="238" spans="6:6" x14ac:dyDescent="0.25">
      <c r="F238" t="s">
        <v>265</v>
      </c>
    </row>
    <row r="239" spans="6:6" x14ac:dyDescent="0.25">
      <c r="F239" t="s">
        <v>266</v>
      </c>
    </row>
    <row r="240" spans="6:6" x14ac:dyDescent="0.25">
      <c r="F240" t="s">
        <v>267</v>
      </c>
    </row>
    <row r="241" spans="6:6" x14ac:dyDescent="0.25">
      <c r="F241" t="s">
        <v>268</v>
      </c>
    </row>
    <row r="242" spans="6:6" x14ac:dyDescent="0.25">
      <c r="F242" t="s">
        <v>269</v>
      </c>
    </row>
    <row r="243" spans="6:6" x14ac:dyDescent="0.25">
      <c r="F243" t="s">
        <v>270</v>
      </c>
    </row>
    <row r="244" spans="6:6" x14ac:dyDescent="0.25">
      <c r="F244" t="s">
        <v>271</v>
      </c>
    </row>
    <row r="245" spans="6:6" x14ac:dyDescent="0.25">
      <c r="F245" t="s">
        <v>272</v>
      </c>
    </row>
    <row r="246" spans="6:6" x14ac:dyDescent="0.25">
      <c r="F246" t="s">
        <v>273</v>
      </c>
    </row>
    <row r="247" spans="6:6" x14ac:dyDescent="0.25">
      <c r="F247" t="s">
        <v>274</v>
      </c>
    </row>
    <row r="248" spans="6:6" x14ac:dyDescent="0.25">
      <c r="F248" t="s">
        <v>275</v>
      </c>
    </row>
    <row r="249" spans="6:6" x14ac:dyDescent="0.25">
      <c r="F249" t="s">
        <v>276</v>
      </c>
    </row>
    <row r="250" spans="6:6" x14ac:dyDescent="0.25">
      <c r="F250" t="s">
        <v>277</v>
      </c>
    </row>
    <row r="251" spans="6:6" x14ac:dyDescent="0.25">
      <c r="F251" t="s">
        <v>278</v>
      </c>
    </row>
    <row r="252" spans="6:6" x14ac:dyDescent="0.25">
      <c r="F252" t="s">
        <v>279</v>
      </c>
    </row>
    <row r="253" spans="6:6" x14ac:dyDescent="0.25">
      <c r="F253" t="s">
        <v>280</v>
      </c>
    </row>
    <row r="254" spans="6:6" x14ac:dyDescent="0.25">
      <c r="F254" t="s">
        <v>281</v>
      </c>
    </row>
    <row r="255" spans="6:6" x14ac:dyDescent="0.25">
      <c r="F255" t="s">
        <v>282</v>
      </c>
    </row>
    <row r="256" spans="6:6" x14ac:dyDescent="0.25">
      <c r="F256" t="s">
        <v>283</v>
      </c>
    </row>
    <row r="257" spans="6:6" x14ac:dyDescent="0.25">
      <c r="F257" t="s">
        <v>284</v>
      </c>
    </row>
    <row r="258" spans="6:6" x14ac:dyDescent="0.25">
      <c r="F258" t="s">
        <v>285</v>
      </c>
    </row>
    <row r="259" spans="6:6" x14ac:dyDescent="0.25">
      <c r="F259" t="s">
        <v>286</v>
      </c>
    </row>
  </sheetData>
  <sheetProtection algorithmName="SHA-512" hashValue="zQcBRJzjmtxKZUb/35MW/zoMxwpRSfyV/fQiJ+oYqPLAkl/gdXcTI1Ne/ngoqWp9r8plfYlAZq2Cp/bhDUB+kA==" saltValue="ll6sL+x1XJIS2u/Pi/WUb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42848-2F45-4859-9395-588E52A56961}">
  <sheetPr codeName="Arkusz3"/>
  <dimension ref="A1:AB3"/>
  <sheetViews>
    <sheetView workbookViewId="0">
      <selection activeCell="J3" sqref="J3"/>
    </sheetView>
  </sheetViews>
  <sheetFormatPr defaultRowHeight="15" x14ac:dyDescent="0.25"/>
  <cols>
    <col min="1" max="1" width="8.85546875" customWidth="1"/>
    <col min="2" max="4" width="16.42578125" customWidth="1"/>
    <col min="5" max="5" width="19.7109375" customWidth="1"/>
    <col min="6" max="6" width="9" customWidth="1"/>
    <col min="7" max="8" width="16.7109375" customWidth="1"/>
    <col min="9" max="9" width="8.28515625" customWidth="1"/>
    <col min="10" max="10" width="44.85546875" customWidth="1"/>
    <col min="11" max="11" width="14.28515625" customWidth="1"/>
    <col min="12" max="12" width="17.28515625" customWidth="1"/>
    <col min="13" max="13" width="10.42578125" customWidth="1"/>
    <col min="14" max="14" width="10.140625" customWidth="1"/>
    <col min="15" max="17" width="15.7109375" customWidth="1"/>
    <col min="18" max="18" width="14.42578125" customWidth="1"/>
    <col min="19" max="19" width="14.28515625" hidden="1" customWidth="1"/>
    <col min="20" max="24" width="15.7109375" hidden="1" customWidth="1"/>
    <col min="25" max="28" width="15.7109375" customWidth="1"/>
  </cols>
  <sheetData>
    <row r="1" spans="1:28" ht="25.5" customHeight="1" x14ac:dyDescent="0.25">
      <c r="A1" s="322" t="s">
        <v>0</v>
      </c>
      <c r="B1" s="324" t="s">
        <v>437</v>
      </c>
      <c r="C1" s="326" t="s">
        <v>438</v>
      </c>
      <c r="D1" s="328" t="s">
        <v>450</v>
      </c>
      <c r="E1" s="322" t="s">
        <v>314</v>
      </c>
      <c r="F1" s="322" t="s">
        <v>297</v>
      </c>
      <c r="G1" s="322" t="s">
        <v>298</v>
      </c>
      <c r="H1" s="322" t="s">
        <v>19</v>
      </c>
      <c r="I1" s="322" t="s">
        <v>20</v>
      </c>
      <c r="J1" s="322" t="s">
        <v>299</v>
      </c>
      <c r="K1" s="322" t="s">
        <v>317</v>
      </c>
      <c r="L1" s="333" t="s">
        <v>318</v>
      </c>
      <c r="M1" s="330" t="s">
        <v>316</v>
      </c>
      <c r="N1" s="332"/>
      <c r="O1" s="322" t="s">
        <v>475</v>
      </c>
      <c r="P1" s="335" t="s">
        <v>319</v>
      </c>
      <c r="Q1" s="322" t="s">
        <v>320</v>
      </c>
      <c r="R1" s="322" t="s">
        <v>321</v>
      </c>
      <c r="S1" s="330" t="s">
        <v>322</v>
      </c>
      <c r="T1" s="331"/>
      <c r="U1" s="331"/>
      <c r="V1" s="331"/>
      <c r="W1" s="331"/>
      <c r="X1" s="331"/>
      <c r="Y1" s="331"/>
      <c r="Z1" s="331"/>
      <c r="AA1" s="331"/>
      <c r="AB1" s="332"/>
    </row>
    <row r="2" spans="1:28" ht="69" customHeight="1" x14ac:dyDescent="0.25">
      <c r="A2" s="323"/>
      <c r="B2" s="325"/>
      <c r="C2" s="327"/>
      <c r="D2" s="329"/>
      <c r="E2" s="323"/>
      <c r="F2" s="323"/>
      <c r="G2" s="323"/>
      <c r="H2" s="323"/>
      <c r="I2" s="323"/>
      <c r="J2" s="323"/>
      <c r="K2" s="323"/>
      <c r="L2" s="334"/>
      <c r="M2" s="11" t="s">
        <v>22</v>
      </c>
      <c r="N2" s="12" t="s">
        <v>23</v>
      </c>
      <c r="O2" s="323"/>
      <c r="P2" s="336"/>
      <c r="Q2" s="323"/>
      <c r="R2" s="323"/>
      <c r="S2" s="11">
        <v>2019</v>
      </c>
      <c r="T2" s="11">
        <v>2020</v>
      </c>
      <c r="U2" s="11">
        <v>2021</v>
      </c>
      <c r="V2" s="11">
        <v>2022</v>
      </c>
      <c r="W2" s="11">
        <v>2023</v>
      </c>
      <c r="X2" s="11">
        <v>2024</v>
      </c>
      <c r="Y2" s="11">
        <v>2025</v>
      </c>
      <c r="Z2" s="11">
        <v>2026</v>
      </c>
      <c r="AA2" s="11">
        <v>2027</v>
      </c>
      <c r="AB2" s="11">
        <v>2028</v>
      </c>
    </row>
    <row r="3" spans="1:28" ht="45.75" customHeight="1" x14ac:dyDescent="0.25">
      <c r="A3" s="41">
        <v>1</v>
      </c>
      <c r="B3" s="41" t="str">
        <f>IF('WNIOSEK GMINA'!W90&gt;0,"TAK","NIE")</f>
        <v>NIE</v>
      </c>
      <c r="C3" s="41" t="str">
        <f>'WNIOSEK GMINA'!M87</f>
        <v>TAK</v>
      </c>
      <c r="D3" s="41">
        <f>'WNIOSEK GMINA'!B24</f>
        <v>0</v>
      </c>
      <c r="E3" s="13" t="s">
        <v>315</v>
      </c>
      <c r="F3" s="14" t="s">
        <v>300</v>
      </c>
      <c r="G3" s="14">
        <f>'WNIOSEK GMINA'!E22</f>
        <v>0</v>
      </c>
      <c r="H3" s="14">
        <f>'WNIOSEK GMINA'!B22</f>
        <v>0</v>
      </c>
      <c r="I3" s="14">
        <f>'WNIOSEK GMINA'!B26</f>
        <v>0</v>
      </c>
      <c r="J3" s="137">
        <f>'WNIOSEK GMINA'!A20</f>
        <v>0</v>
      </c>
      <c r="K3" s="15">
        <f>'WNIOSEK GMINA'!H22</f>
        <v>0</v>
      </c>
      <c r="L3" s="25">
        <f>'WNIOSEK GMINA'!E87</f>
        <v>0</v>
      </c>
      <c r="M3" s="16">
        <f>'WNIOSEK GMINA'!G39</f>
        <v>0</v>
      </c>
      <c r="N3" s="16">
        <f>'WNIOSEK GMINA'!H39</f>
        <v>0</v>
      </c>
      <c r="O3" s="17">
        <f>'WNIOSEK GMINA'!C31</f>
        <v>0</v>
      </c>
      <c r="P3" s="17">
        <f>O3*R3</f>
        <v>0</v>
      </c>
      <c r="Q3" s="17">
        <f>O3-P3</f>
        <v>0</v>
      </c>
      <c r="R3" s="18">
        <v>0.6</v>
      </c>
      <c r="S3" s="15"/>
      <c r="T3" s="15"/>
      <c r="U3" s="15"/>
      <c r="V3" s="15"/>
      <c r="W3" s="17"/>
      <c r="X3" s="17"/>
      <c r="Y3" s="17">
        <f>P3</f>
        <v>0</v>
      </c>
      <c r="Z3" s="15"/>
      <c r="AA3" s="15"/>
      <c r="AB3" s="15"/>
    </row>
  </sheetData>
  <sheetProtection algorithmName="SHA-512" hashValue="D7qheeHQgMbVTF8j7vm+fG72IfqFtVaTYNB1IfvxT6rts6B1e9UBWyPFK+5dOPYR3Rct+x/65Uvv+gufffBuRQ==" saltValue="y5cUTaZfEzSmvtyd9EQLGw==" spinCount="100000" sheet="1" objects="1" scenarios="1"/>
  <mergeCells count="18">
    <mergeCell ref="R1:R2"/>
    <mergeCell ref="S1:AB1"/>
    <mergeCell ref="M1:N1"/>
    <mergeCell ref="K1:K2"/>
    <mergeCell ref="L1:L2"/>
    <mergeCell ref="O1:O2"/>
    <mergeCell ref="P1:P2"/>
    <mergeCell ref="Q1:Q2"/>
    <mergeCell ref="J1:J2"/>
    <mergeCell ref="A1:A2"/>
    <mergeCell ref="E1:E2"/>
    <mergeCell ref="F1:F2"/>
    <mergeCell ref="I1:I2"/>
    <mergeCell ref="G1:G2"/>
    <mergeCell ref="B1:B2"/>
    <mergeCell ref="C1:C2"/>
    <mergeCell ref="H1:H2"/>
    <mergeCell ref="D1:D2"/>
  </mergeCells>
  <dataValidations count="1">
    <dataValidation type="list" allowBlank="1" showInputMessage="1" showErrorMessage="1" sqref="F3" xr:uid="{6690574F-D622-47C0-80DB-40E5C1EA8101}">
      <formula1>"N,K,W"</formula1>
      <formula2>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14AB2-E501-4350-A606-6F813DE11830}">
  <sheetPr codeName="Arkusz4"/>
  <dimension ref="A1:AM20"/>
  <sheetViews>
    <sheetView workbookViewId="0">
      <selection activeCell="G3" sqref="G3:J3"/>
    </sheetView>
  </sheetViews>
  <sheetFormatPr defaultRowHeight="15" x14ac:dyDescent="0.25"/>
  <cols>
    <col min="1" max="1" width="5" customWidth="1"/>
    <col min="2" max="3" width="17.140625" customWidth="1"/>
    <col min="4" max="4" width="46.140625" customWidth="1"/>
    <col min="5" max="13" width="14.85546875" customWidth="1"/>
    <col min="14" max="15" width="14.42578125" customWidth="1"/>
    <col min="16" max="17" width="14.85546875" customWidth="1"/>
    <col min="18" max="23" width="14.42578125" customWidth="1"/>
    <col min="24" max="31" width="14.85546875" customWidth="1"/>
    <col min="32" max="32" width="15.5703125" customWidth="1"/>
    <col min="33" max="33" width="15" customWidth="1"/>
    <col min="34" max="35" width="14" customWidth="1"/>
    <col min="36" max="36" width="10.5703125" customWidth="1"/>
  </cols>
  <sheetData>
    <row r="1" spans="1:39" ht="29.25" customHeight="1" x14ac:dyDescent="0.25">
      <c r="A1" s="337" t="s">
        <v>0</v>
      </c>
      <c r="B1" s="337" t="s">
        <v>298</v>
      </c>
      <c r="C1" s="345" t="s">
        <v>19</v>
      </c>
      <c r="D1" s="337" t="s">
        <v>299</v>
      </c>
      <c r="E1" s="337" t="s">
        <v>317</v>
      </c>
      <c r="F1" s="350" t="s">
        <v>318</v>
      </c>
      <c r="G1" s="351" t="s">
        <v>378</v>
      </c>
      <c r="H1" s="351" t="s">
        <v>491</v>
      </c>
      <c r="I1" s="351" t="s">
        <v>492</v>
      </c>
      <c r="J1" s="351" t="s">
        <v>493</v>
      </c>
      <c r="K1" s="351" t="s">
        <v>398</v>
      </c>
      <c r="L1" s="349" t="s">
        <v>379</v>
      </c>
      <c r="M1" s="349"/>
      <c r="N1" s="349" t="s">
        <v>380</v>
      </c>
      <c r="O1" s="349"/>
      <c r="P1" s="349" t="s">
        <v>476</v>
      </c>
      <c r="Q1" s="349"/>
      <c r="R1" s="349" t="s">
        <v>385</v>
      </c>
      <c r="S1" s="349"/>
      <c r="T1" s="37" t="s">
        <v>477</v>
      </c>
      <c r="U1" s="347" t="s">
        <v>381</v>
      </c>
      <c r="V1" s="348"/>
      <c r="W1" s="338" t="s">
        <v>452</v>
      </c>
      <c r="X1" s="339"/>
      <c r="Y1" s="342" t="s">
        <v>478</v>
      </c>
      <c r="Z1" s="343"/>
      <c r="AA1" s="343"/>
      <c r="AB1" s="343"/>
      <c r="AC1" s="343"/>
      <c r="AD1" s="343"/>
      <c r="AE1" s="344"/>
      <c r="AF1" s="340" t="s">
        <v>382</v>
      </c>
      <c r="AG1" s="337" t="s">
        <v>383</v>
      </c>
      <c r="AH1" s="337" t="s">
        <v>384</v>
      </c>
      <c r="AI1" s="337" t="s">
        <v>321</v>
      </c>
      <c r="AJ1" s="337"/>
      <c r="AK1" s="337"/>
      <c r="AL1" s="337"/>
      <c r="AM1" s="337"/>
    </row>
    <row r="2" spans="1:39" x14ac:dyDescent="0.25">
      <c r="A2" s="337"/>
      <c r="B2" s="337"/>
      <c r="C2" s="346"/>
      <c r="D2" s="337"/>
      <c r="E2" s="337"/>
      <c r="F2" s="350"/>
      <c r="G2" s="352"/>
      <c r="H2" s="352"/>
      <c r="I2" s="352"/>
      <c r="J2" s="352"/>
      <c r="K2" s="352"/>
      <c r="L2" s="38" t="s">
        <v>308</v>
      </c>
      <c r="M2" s="37" t="s">
        <v>388</v>
      </c>
      <c r="N2" s="38" t="s">
        <v>400</v>
      </c>
      <c r="O2" s="37" t="s">
        <v>401</v>
      </c>
      <c r="P2" s="38" t="s">
        <v>400</v>
      </c>
      <c r="Q2" s="37" t="s">
        <v>401</v>
      </c>
      <c r="R2" s="38" t="s">
        <v>308</v>
      </c>
      <c r="S2" s="37" t="s">
        <v>388</v>
      </c>
      <c r="T2" s="37" t="s">
        <v>399</v>
      </c>
      <c r="U2" s="27" t="s">
        <v>386</v>
      </c>
      <c r="V2" s="27" t="s">
        <v>387</v>
      </c>
      <c r="W2" s="28" t="s">
        <v>453</v>
      </c>
      <c r="X2" s="28" t="s">
        <v>454</v>
      </c>
      <c r="Y2" s="144" t="s">
        <v>479</v>
      </c>
      <c r="Z2" s="138" t="s">
        <v>481</v>
      </c>
      <c r="AA2" s="138" t="s">
        <v>480</v>
      </c>
      <c r="AB2" s="138" t="s">
        <v>482</v>
      </c>
      <c r="AC2" s="138" t="s">
        <v>483</v>
      </c>
      <c r="AD2" s="144" t="s">
        <v>484</v>
      </c>
      <c r="AE2" s="144" t="s">
        <v>485</v>
      </c>
      <c r="AF2" s="341"/>
      <c r="AG2" s="337"/>
      <c r="AH2" s="337"/>
      <c r="AI2" s="337"/>
      <c r="AJ2" s="26">
        <v>2025</v>
      </c>
      <c r="AK2" s="26">
        <v>2026</v>
      </c>
      <c r="AL2" s="26">
        <v>2027</v>
      </c>
      <c r="AM2" s="26">
        <v>2028</v>
      </c>
    </row>
    <row r="3" spans="1:39" ht="47.25" customHeight="1" x14ac:dyDescent="0.25">
      <c r="A3" s="29">
        <v>1</v>
      </c>
      <c r="B3" s="30">
        <f>'WNIOSEK GMINA'!E22</f>
        <v>0</v>
      </c>
      <c r="C3" s="30">
        <f>'WNIOSEK GMINA'!B22</f>
        <v>0</v>
      </c>
      <c r="D3" s="30">
        <f>'WNIOSEK GMINA'!A20</f>
        <v>0</v>
      </c>
      <c r="E3" s="31">
        <f>'WNIOSEK GMINA'!H22</f>
        <v>0</v>
      </c>
      <c r="F3" s="31">
        <f>'WNIOSEK GMINA'!E87</f>
        <v>0</v>
      </c>
      <c r="G3" s="149">
        <f>'WNIOSEK GMINA'!E26</f>
        <v>0</v>
      </c>
      <c r="H3" s="149">
        <f>'WNIOSEK GMINA'!E24</f>
        <v>0</v>
      </c>
      <c r="I3" s="149">
        <f>'WNIOSEK GMINA'!H24</f>
        <v>0</v>
      </c>
      <c r="J3" s="149">
        <f>'WNIOSEK GMINA'!H26</f>
        <v>0</v>
      </c>
      <c r="K3" s="39">
        <f>'WNIOSEK GMINA'!H101</f>
        <v>0</v>
      </c>
      <c r="L3" s="39">
        <f>'WNIOSEK GMINA'!N117</f>
        <v>0</v>
      </c>
      <c r="M3" s="39">
        <f>'WNIOSEK GMINA'!M117</f>
        <v>0</v>
      </c>
      <c r="N3" s="40">
        <f>'WNIOSEK GMINA'!N133</f>
        <v>0</v>
      </c>
      <c r="O3" s="40">
        <f>'WNIOSEK GMINA'!M133</f>
        <v>0</v>
      </c>
      <c r="P3" s="40">
        <f>'WNIOSEK GMINA'!N149</f>
        <v>0</v>
      </c>
      <c r="Q3" s="40">
        <f>'WNIOSEK GMINA'!M149</f>
        <v>0</v>
      </c>
      <c r="R3" s="40">
        <f>'WNIOSEK GMINA'!N165</f>
        <v>0</v>
      </c>
      <c r="S3" s="40">
        <f>'WNIOSEK GMINA'!M165</f>
        <v>0</v>
      </c>
      <c r="T3" s="40">
        <f>'WNIOSEK GMINA'!M181</f>
        <v>0</v>
      </c>
      <c r="U3" s="31">
        <f>'WNIOSEK GMINA'!K197</f>
        <v>0</v>
      </c>
      <c r="V3" s="31">
        <f>'WNIOSEK GMINA'!M197</f>
        <v>0</v>
      </c>
      <c r="W3" s="32">
        <f>'WNIOSEK GMINA'!A201</f>
        <v>0</v>
      </c>
      <c r="X3" s="32">
        <f>'WNIOSEK GMINA'!A204</f>
        <v>0</v>
      </c>
      <c r="Y3" s="32">
        <f>'WNIOSEK GMINA'!H207</f>
        <v>0</v>
      </c>
      <c r="Z3" s="32">
        <f>'WNIOSEK GMINA'!H208</f>
        <v>0</v>
      </c>
      <c r="AA3" s="32">
        <f>'WNIOSEK GMINA'!H209</f>
        <v>0</v>
      </c>
      <c r="AB3" s="32">
        <f>'WNIOSEK GMINA'!H210</f>
        <v>0</v>
      </c>
      <c r="AC3" s="32">
        <f>'WNIOSEK GMINA'!H211</f>
        <v>0</v>
      </c>
      <c r="AD3" s="32">
        <f>'WNIOSEK GMINA'!H212</f>
        <v>0</v>
      </c>
      <c r="AE3" s="32">
        <f>'WNIOSEK GMINA'!H213</f>
        <v>0</v>
      </c>
      <c r="AF3" s="33">
        <f>'WNIOSEK GMINA'!C31+D30+E30</f>
        <v>0</v>
      </c>
      <c r="AG3" s="34">
        <f>AF3*AI3</f>
        <v>0</v>
      </c>
      <c r="AH3" s="35">
        <f>AF3-AG3</f>
        <v>0</v>
      </c>
      <c r="AI3" s="36">
        <v>0.6</v>
      </c>
      <c r="AJ3" s="33">
        <f>AG3</f>
        <v>0</v>
      </c>
      <c r="AK3" s="33"/>
      <c r="AL3" s="33"/>
      <c r="AM3" s="33"/>
    </row>
    <row r="19" spans="11:11" x14ac:dyDescent="0.25">
      <c r="K19" s="145"/>
    </row>
    <row r="20" spans="11:11" x14ac:dyDescent="0.25">
      <c r="K20" s="19"/>
    </row>
  </sheetData>
  <sheetProtection algorithmName="SHA-512" hashValue="zL4rwE+crueMwJC4Z372GwP8nqOR6vQvxSp8y0bF/OVNJpb3y/Jy628aA3wPlKaAV+cX2n991ALSqCePln2EHQ==" saltValue="DOT9U0p9SnaGnTdzgF57Ew==" spinCount="100000" sheet="1" objects="1" scenarios="1"/>
  <mergeCells count="23">
    <mergeCell ref="A1:A2"/>
    <mergeCell ref="B1:B2"/>
    <mergeCell ref="C1:C2"/>
    <mergeCell ref="U1:V1"/>
    <mergeCell ref="R1:S1"/>
    <mergeCell ref="D1:D2"/>
    <mergeCell ref="E1:E2"/>
    <mergeCell ref="F1:F2"/>
    <mergeCell ref="G1:G2"/>
    <mergeCell ref="K1:K2"/>
    <mergeCell ref="P1:Q1"/>
    <mergeCell ref="N1:O1"/>
    <mergeCell ref="L1:M1"/>
    <mergeCell ref="H1:H2"/>
    <mergeCell ref="I1:I2"/>
    <mergeCell ref="J1:J2"/>
    <mergeCell ref="AI1:AI2"/>
    <mergeCell ref="AJ1:AM1"/>
    <mergeCell ref="W1:X1"/>
    <mergeCell ref="AF1:AF2"/>
    <mergeCell ref="AG1:AG2"/>
    <mergeCell ref="AH1:AH2"/>
    <mergeCell ref="Y1:A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Nazwane zakresy</vt:lpstr>
      </vt:variant>
      <vt:variant>
        <vt:i4>1</vt:i4>
      </vt:variant>
    </vt:vector>
  </HeadingPairs>
  <TitlesOfParts>
    <vt:vector size="5" baseType="lpstr">
      <vt:lpstr>WNIOSEK GMINA</vt:lpstr>
      <vt:lpstr>roboczy</vt:lpstr>
      <vt:lpstr>dane1</vt:lpstr>
      <vt:lpstr>dane2</vt:lpstr>
      <vt:lpstr>'WNIOSEK GMINA'!Obszar_wydruku</vt:lpstr>
    </vt:vector>
  </TitlesOfParts>
  <Company>WUW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 Małyszka</dc:creator>
  <cp:lastModifiedBy>Dawid Politowski</cp:lastModifiedBy>
  <cp:lastPrinted>2024-07-22T09:55:32Z</cp:lastPrinted>
  <dcterms:created xsi:type="dcterms:W3CDTF">2023-01-23T09:10:31Z</dcterms:created>
  <dcterms:modified xsi:type="dcterms:W3CDTF">2024-07-26T13:03:33Z</dcterms:modified>
</cp:coreProperties>
</file>