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WUW\Praca zdalna\!!bieżące 2\do włożenia w foldery\wyniki maluch 2021 - m3 i 4+\do publikacji\"/>
    </mc:Choice>
  </mc:AlternateContent>
  <xr:revisionPtr revIDLastSave="0" documentId="13_ncr:1_{3DA82D83-20F2-45DC-911D-143612852F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.3 wg podmiotów i źródła finan" sheetId="1" r:id="rId1"/>
  </sheets>
  <definedNames>
    <definedName name="_xlnm._FilterDatabase" localSheetId="0" hidden="1">'m.3 wg podmiotów i źródła finan'!$A$5:$AY$46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N47" i="1"/>
  <c r="O47" i="1"/>
  <c r="P47" i="1"/>
  <c r="Q47" i="1"/>
  <c r="R47" i="1"/>
  <c r="S47" i="1"/>
  <c r="T47" i="1"/>
  <c r="U47" i="1"/>
  <c r="V47" i="1"/>
  <c r="W47" i="1"/>
  <c r="AB47" i="1"/>
  <c r="AF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L47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R6" i="1" l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S6" i="1" l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T22" i="1" s="1"/>
  <c r="AU22" i="1" s="1"/>
  <c r="AW22" i="1" s="1"/>
  <c r="AS23" i="1"/>
  <c r="AS24" i="1"/>
  <c r="AT24" i="1" s="1"/>
  <c r="AU24" i="1" s="1"/>
  <c r="AW24" i="1" s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T39" i="1" s="1"/>
  <c r="AU39" i="1" s="1"/>
  <c r="AW39" i="1" s="1"/>
  <c r="AS40" i="1"/>
  <c r="AS41" i="1"/>
  <c r="AS42" i="1"/>
  <c r="AS43" i="1"/>
  <c r="AS44" i="1"/>
  <c r="AT44" i="1" s="1"/>
  <c r="AU44" i="1" s="1"/>
  <c r="AW44" i="1" s="1"/>
  <c r="AS45" i="1"/>
  <c r="AS46" i="1"/>
  <c r="AT29" i="1" l="1"/>
  <c r="AU29" i="1" s="1"/>
  <c r="AW29" i="1" s="1"/>
  <c r="AT45" i="1"/>
  <c r="AU45" i="1" s="1"/>
  <c r="AW45" i="1" s="1"/>
  <c r="AT28" i="1"/>
  <c r="AU28" i="1" s="1"/>
  <c r="AW28" i="1" s="1"/>
  <c r="AT38" i="1"/>
  <c r="AU38" i="1" s="1"/>
  <c r="AW38" i="1" s="1"/>
  <c r="AT9" i="1"/>
  <c r="AU9" i="1" s="1"/>
  <c r="AW9" i="1" s="1"/>
  <c r="AT30" i="1"/>
  <c r="AU30" i="1" s="1"/>
  <c r="AW30" i="1" s="1"/>
  <c r="AT10" i="1"/>
  <c r="AU10" i="1" s="1"/>
  <c r="AW10" i="1" s="1"/>
  <c r="AT37" i="1"/>
  <c r="AU37" i="1" s="1"/>
  <c r="AW37" i="1" s="1"/>
  <c r="AT7" i="1"/>
  <c r="AU7" i="1" s="1"/>
  <c r="AW7" i="1" s="1"/>
  <c r="AT36" i="1"/>
  <c r="AU36" i="1" s="1"/>
  <c r="AW36" i="1" s="1"/>
  <c r="AT35" i="1"/>
  <c r="AU35" i="1" s="1"/>
  <c r="AW35" i="1" s="1"/>
  <c r="AT18" i="1"/>
  <c r="AU18" i="1" s="1"/>
  <c r="AW18" i="1" s="1"/>
  <c r="AT15" i="1"/>
  <c r="AU15" i="1" s="1"/>
  <c r="AW15" i="1" s="1"/>
  <c r="AT32" i="1"/>
  <c r="AU32" i="1" s="1"/>
  <c r="AW32" i="1" s="1"/>
  <c r="AT33" i="1"/>
  <c r="AU33" i="1" s="1"/>
  <c r="AW33" i="1" s="1"/>
  <c r="AT25" i="1"/>
  <c r="AU25" i="1" s="1"/>
  <c r="AW25" i="1" s="1"/>
  <c r="AT16" i="1"/>
  <c r="AU16" i="1" s="1"/>
  <c r="AW16" i="1" s="1"/>
  <c r="AT13" i="1"/>
  <c r="AU13" i="1" s="1"/>
  <c r="AW13" i="1" s="1"/>
  <c r="AT43" i="1"/>
  <c r="AU43" i="1" s="1"/>
  <c r="AW43" i="1" s="1"/>
  <c r="AT40" i="1"/>
  <c r="AU40" i="1" s="1"/>
  <c r="AW40" i="1" s="1"/>
  <c r="AT19" i="1"/>
  <c r="AU19" i="1" s="1"/>
  <c r="AW19" i="1" s="1"/>
  <c r="AT17" i="1"/>
  <c r="AU17" i="1" s="1"/>
  <c r="AW17" i="1" s="1"/>
  <c r="AT34" i="1"/>
  <c r="AU34" i="1" s="1"/>
  <c r="AW34" i="1" s="1"/>
  <c r="AT31" i="1"/>
  <c r="AU31" i="1" s="1"/>
  <c r="AW31" i="1" s="1"/>
  <c r="AT23" i="1"/>
  <c r="AU23" i="1" s="1"/>
  <c r="AW23" i="1" s="1"/>
  <c r="AT21" i="1"/>
  <c r="AU21" i="1" s="1"/>
  <c r="AW21" i="1" s="1"/>
  <c r="AT42" i="1"/>
  <c r="AU42" i="1" s="1"/>
  <c r="AW42" i="1" s="1"/>
  <c r="AT27" i="1"/>
  <c r="AU27" i="1" s="1"/>
  <c r="AW27" i="1" s="1"/>
  <c r="AT11" i="1"/>
  <c r="AU11" i="1" s="1"/>
  <c r="AW11" i="1" s="1"/>
  <c r="AT6" i="1"/>
  <c r="AU6" i="1" s="1"/>
  <c r="AW6" i="1" s="1"/>
  <c r="AT46" i="1"/>
  <c r="AU46" i="1" s="1"/>
  <c r="AW46" i="1" s="1"/>
  <c r="AT41" i="1"/>
  <c r="AU41" i="1" s="1"/>
  <c r="AW41" i="1" s="1"/>
  <c r="AT26" i="1"/>
  <c r="AU26" i="1" s="1"/>
  <c r="AW26" i="1" s="1"/>
  <c r="AT20" i="1"/>
  <c r="AU20" i="1" s="1"/>
  <c r="AW20" i="1" s="1"/>
  <c r="AT12" i="1"/>
  <c r="AU12" i="1" s="1"/>
  <c r="AW12" i="1" s="1"/>
  <c r="AT14" i="1"/>
  <c r="AU14" i="1" s="1"/>
  <c r="AW14" i="1" s="1"/>
  <c r="AT8" i="1"/>
  <c r="AU8" i="1" s="1"/>
  <c r="AW8" i="1" s="1"/>
  <c r="AY46" i="1" l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</calcChain>
</file>

<file path=xl/sharedStrings.xml><?xml version="1.0" encoding="utf-8"?>
<sst xmlns="http://schemas.openxmlformats.org/spreadsheetml/2006/main" count="529" uniqueCount="192">
  <si>
    <t>WK</t>
  </si>
  <si>
    <t>PK</t>
  </si>
  <si>
    <t>GK</t>
  </si>
  <si>
    <t>żłobek</t>
  </si>
  <si>
    <t>nie</t>
  </si>
  <si>
    <t>02</t>
  </si>
  <si>
    <t>01</t>
  </si>
  <si>
    <t>1</t>
  </si>
  <si>
    <t>2</t>
  </si>
  <si>
    <t>FP</t>
  </si>
  <si>
    <t>05</t>
  </si>
  <si>
    <t>11</t>
  </si>
  <si>
    <t>07</t>
  </si>
  <si>
    <t>3</t>
  </si>
  <si>
    <t>08</t>
  </si>
  <si>
    <t>15</t>
  </si>
  <si>
    <t>04</t>
  </si>
  <si>
    <t>16</t>
  </si>
  <si>
    <t>17</t>
  </si>
  <si>
    <t>19</t>
  </si>
  <si>
    <t>21</t>
  </si>
  <si>
    <t>klub dziecięcy</t>
  </si>
  <si>
    <t>26</t>
  </si>
  <si>
    <t>12</t>
  </si>
  <si>
    <t>64</t>
  </si>
  <si>
    <t>09</t>
  </si>
  <si>
    <t>03</t>
  </si>
  <si>
    <t>06</t>
  </si>
  <si>
    <t>10</t>
  </si>
  <si>
    <t>dzienny opiekun</t>
  </si>
  <si>
    <t>30</t>
  </si>
  <si>
    <t>27</t>
  </si>
  <si>
    <t>31</t>
  </si>
  <si>
    <t>Niepubliczne Przedszkole i Żłobek "Przystań Elfów" Anna Krzyżostaniak
ul. Orłowskiego 3
64-700 Czarnków</t>
  </si>
  <si>
    <t>Czarnków</t>
  </si>
  <si>
    <t>Instytucja w organizacji - Żłobek w Przysiece
nr dz. 70/9 Przysieka
62-212 gm. Mieleszyn</t>
  </si>
  <si>
    <t>"A plus A" s.c. 
ul. Kleszczewska 3
63-004 Gowarzewo</t>
  </si>
  <si>
    <t>Mieleszyn</t>
  </si>
  <si>
    <t>Niepubliczny Żłobek Leśne Skrzaty
ul. Drzeczewska 9
63-820 Piaski
(planowany do utworzenia w ramach niniejszej oferty przez osobę fizyczną zamierzającą rozpocząć prowadzenie działalności gospodarczej)</t>
  </si>
  <si>
    <t>Małgorzata Rucińska
ul. Gen. Wł. Sikorskiego 41
63-800 Gostyń</t>
  </si>
  <si>
    <t>Piaski</t>
  </si>
  <si>
    <t>ŻŁOBEK "TĘCZOWY DOMEK" II  W JAROCINIE, 
UL. PIASKOWA 6,
63-200 JAROCIN</t>
  </si>
  <si>
    <t>KLUB DZIECKA "TĘCZOWY DOKEK" SPÓŁKA Z OGRANICZONĄ ODPOWIEDZIALNOŚCIĄ UL. WROCŁAWSKA 95A, 63-200 JAROCIN</t>
  </si>
  <si>
    <t>JAROCIN</t>
  </si>
  <si>
    <t>Niepubliczny Żłobek i Przedszkole "Happy Kids" (w organizacji - nazwa może ulec zmianie)
ul. Hallera 4
63-200 Jarocin</t>
  </si>
  <si>
    <t>Maria Pluta 
ul. Wojska Polskiego 139
63-200 Jarocin
Monika Walczak
ul. Tatrzańska 13
63-200 Jarocin</t>
  </si>
  <si>
    <t>Jarocin</t>
  </si>
  <si>
    <t>Klub Dziecięcy "Stacyjkowo" 
ul. Wiśniowa 20
62-820 Stawiszyn</t>
  </si>
  <si>
    <t>Alina Tokarska
ul. Wiśniowa 20
62-820 Stawiszyn</t>
  </si>
  <si>
    <t>Stawiszyn</t>
  </si>
  <si>
    <t>Żłobek Miodek
Czartki 27B
62-817 Żelazków</t>
  </si>
  <si>
    <t>Hydromaster Honorata Malak
Czartki 27B
62-817 Żelazków</t>
  </si>
  <si>
    <t>Żelazków</t>
  </si>
  <si>
    <t>w organizacji, 
Korzecznik 41, 
62-650 Kłodawa</t>
  </si>
  <si>
    <t>Stowarzyszenie na Rzecz Rozwoju i Integracji Środowiska Lokalnego "Z Edukacją w Przyszłość", Korzecznik 41, 62-650 Kłodawa</t>
  </si>
  <si>
    <t>Kłodawa</t>
  </si>
  <si>
    <t>Wesołe Safari
ul. Zdunowska 177
63-700 Krotoszyn</t>
  </si>
  <si>
    <t>GAR-TECH Sebastian Skitek
ul. Szmaragdowa 23/1
63-700 Krotoszyn</t>
  </si>
  <si>
    <t>Krotoszyn</t>
  </si>
  <si>
    <t>Prywatny Żłobek Pozytywnego Rozwoju
ul. Zbąszyńska 22
64-300 Nowy Tomyśl (w trakcie tworzenia)</t>
  </si>
  <si>
    <t>Irena Sieńko-Walkowska, Szymon Walkowski s.c.
ul. Kaczeńcowa 38
60-175 Poznań</t>
  </si>
  <si>
    <t>Nowy Tomyśl</t>
  </si>
  <si>
    <t>LITTLE PEOPLE NIEPUBLICZNY ŻŁOBEK DWUJĘCZNY 
ul. Kusocińskiego 28/7L
64-920 Piła</t>
  </si>
  <si>
    <t>Little People Niepubliczny Żłobek Montessori Karol Ciurzyński
ul. Targowa 3/1U
64-920 Piła</t>
  </si>
  <si>
    <t>Piła</t>
  </si>
  <si>
    <t>W organizacji
ul. Aleja Niepodległości 107
64-920 Piła</t>
  </si>
  <si>
    <t>ALEKSANDRA IWASIECZKO "PAJACYK" CENTRUM PSYCHOLOGICZNO - TERAPEUTYCZNE
ul. Aleja Niepodległości 107
64-920 Piła</t>
  </si>
  <si>
    <t>UNIWERSYET MALUCHA
ul. Lotnicza 10 -12
64-920 Piła</t>
  </si>
  <si>
    <t>ECCE HOMO-OTO CZŁOWIEK Małgorzata Sakowicz-Suwary
ul. Lotnicza 10-12
64-920 Piła</t>
  </si>
  <si>
    <t>Żłobek "Jak u Mamy"
Ruda 4
89-300 Wyrzysk</t>
  </si>
  <si>
    <t>Wyrzysk</t>
  </si>
  <si>
    <t>Żłobek "Pluszak" Tomasz Strzelewicz
 ul. Dobieżyńska 35D, 
64-320 Buk</t>
  </si>
  <si>
    <t>Żłobek "Pluszak" Tomasz Strzelewicz ul. Dobieżyńska 35D, 64-320 Buk</t>
  </si>
  <si>
    <t>Buk</t>
  </si>
  <si>
    <t>w organizacji, 
ul. Pałacowa 12B/2,
 62-070 Dąbrówka</t>
  </si>
  <si>
    <t>goździkowo.com. Andrzej Goździk, ul. Pałacowa 12B/2, 62-070 Dąbrówka</t>
  </si>
  <si>
    <t>Dopiewo</t>
  </si>
  <si>
    <t>Klub Malucha "Domek Eli"
ul. Bukowska 48
62-070 Dopiewo</t>
  </si>
  <si>
    <t>Karolina Wojtowicz
ul. Gustawa Potworowskiego 18/25
60-209 Poznań</t>
  </si>
  <si>
    <t>Niepubliczny Żłobek Sportowo-Językowy Fair Play
ul. Truskawkowa, Rosnowo k/Poznania działka nr 71 i 72/2</t>
  </si>
  <si>
    <t>Klaudia Wichniarz, Łukasz Dramiński
Złotniczki 27
62-010 Pobiedziska</t>
  </si>
  <si>
    <t>Komorniki</t>
  </si>
  <si>
    <t>Klub Malucha, ul. Jadwigi 5, 62-025 Kostrzyn</t>
  </si>
  <si>
    <t>Niepubliczne Przedszkole "Akademia Pomysłów" w Kostrzynie Agnieszka Wasilewska, ul. Jadwigi 5, 62-025 Kostrzyn</t>
  </si>
  <si>
    <t>Kostrzyn</t>
  </si>
  <si>
    <t>Żłobek, ul. Stęszewska 2, 62-050 Krosinko</t>
  </si>
  <si>
    <t>Dawid Pawlicki, ul. Sporotwa 6L/1, 62-023 Kamionki</t>
  </si>
  <si>
    <t>Mosina</t>
  </si>
  <si>
    <t>ŻŁOBEK
ul. Szkolna 1a
62-001 Zielątkowo</t>
  </si>
  <si>
    <t>Wesołe Jagódki Agnieszka Jagodzińska 
Golęczewo ul. Polna 15
62-001 Chludowo</t>
  </si>
  <si>
    <t>Suchy Las</t>
  </si>
  <si>
    <t>Żłobek Niepubliczny "Lechitki"
ul. Powstańców Wielkopolskich 89
62-002 Suchy Las</t>
  </si>
  <si>
    <t>Eduro Anna Świderska
ul. Strażacka 1
62-002 Suchy Las</t>
  </si>
  <si>
    <t>Żłobek 123 Nauki i Sztuki
ul. Kórnicka 123
62-020 Swarzędz w organizacji</t>
  </si>
  <si>
    <t>Jagoda Ważna Superia
ul. Krańcowa 55a
61-029 Poznań</t>
  </si>
  <si>
    <t>Swarzędz</t>
  </si>
  <si>
    <t>Niepubliczny Żłobek Słodziaki
ul. 23 Października 95
62-080 Tarnowo Podgórne</t>
  </si>
  <si>
    <t>Niepubliczny Å»Åobek SÅodziaki Jakub KrÃ³likowski
ul. Tarnowska 45
62-080 LusÃ³wko</t>
  </si>
  <si>
    <t>Tarnowo Podgórne</t>
  </si>
  <si>
    <t>Żłobek Żyrafy BIS
działka nr 696/28 (brak numeru administracyjnego) w organizacji
Baranowo</t>
  </si>
  <si>
    <t>Izabela Tokarska, Marta Tokarska s.c.
ul. Lipowa 1
62-069 Dąbrówka</t>
  </si>
  <si>
    <t>Dzienny Opiekun Radosny Maluch,
 ul. Krasickiego 8, 
63-130 Książ Wielkopolski</t>
  </si>
  <si>
    <t>Centrum Rozwoju Dziecka Marlena Binkowska, ul. Krasickiego 8, 63-130 Książ Wielkopolski</t>
  </si>
  <si>
    <t>Książ Wielkopolski</t>
  </si>
  <si>
    <t>Żłobek Tęczowa Kraina w Śremie,
63-100 Śrem 
Psarskie, ul. Sikorskiego 111</t>
  </si>
  <si>
    <t>Ośrodek Wspomagający Edukację Jolanta Tylman, ul. Wyszyńskiego 11, 63-100 Śrem</t>
  </si>
  <si>
    <t>Śrem</t>
  </si>
  <si>
    <t>Żłobek Miluś
ul. Kaliska 64
62-700 Turek</t>
  </si>
  <si>
    <t>Restauracja Weselna Mirosław Kałużny
ul. Kaliska 64
62-700 Turek</t>
  </si>
  <si>
    <t>Turek</t>
  </si>
  <si>
    <t>Żłobek "Magiczny Zakątek" oddział 1
ul. Szeroka 50
62-300 Września</t>
  </si>
  <si>
    <t>NIEPUBLICZNE PRZEDSZKOLE SPECJALNE "MAGICZNY ZAKĄTEK" Z PUNKTEM WCZESNEGO WSPOMAGANIA, GABI-MED DZIECIĘCE CENTRUM MEDYCZNE KAROLINA MARCHWIAK-WALCZAK
ul. Owocowa 2
62-300 Września</t>
  </si>
  <si>
    <t>Września</t>
  </si>
  <si>
    <t>Żłobek, ul. Nieznanego Żołnierza 13, 77-400 Złotów</t>
  </si>
  <si>
    <t>Fundacja Słoneczny Dar, ul. Wawrzyniaka 2, 77-400 Złotów</t>
  </si>
  <si>
    <t>Złotów</t>
  </si>
  <si>
    <t>Żłobek "Muminki" 
ul. Wańkowicza 46, 
60-461 Poznań</t>
  </si>
  <si>
    <t>Batalanto Agnieszka Cierpka, ul. Jarosławska 14, 61-321 Poznań</t>
  </si>
  <si>
    <t>Poznań</t>
  </si>
  <si>
    <t>Niepubliczny Żłobek "Akademia Kreatywnego Malucha",
 ul. Kościuszki 108,
 61-716 Poznań</t>
  </si>
  <si>
    <t>Fundacja Przedsiebiorczości Społecznej, ul. Łąkowa 46, 67-200 Głogów</t>
  </si>
  <si>
    <t>opiekun dzienny nr 1 (Iwona Patecka)
  ul. Karbowska 16, 
61-625 Poznań</t>
  </si>
  <si>
    <t>Agnieszka Kucharzewska "Zielony Domek" Prywatna opieka nad dziećmi, ul. Karbowska 16, 61-625  Poznań</t>
  </si>
  <si>
    <t>opiekun dzienny nr 2 ( Natalia Bartel)
 ul. Karbowska 16,
 61-625 Poznań</t>
  </si>
  <si>
    <t>Dzienny Opiekun D w organizacji,
 ul. Ajdukiewicza 24, 
61-606 Poznań</t>
  </si>
  <si>
    <t>Żłobek Mały Wielki Człowiek Joanna Barczak ul. Ajdukiewicza 24, 61-606 Poznań</t>
  </si>
  <si>
    <t>Żłobek Pozytywnego Rozwoju,
 ul. Wachowiaka 15, 
60-681 Poznań (w trakcie tworzenia)</t>
  </si>
  <si>
    <t>Fundacja Pozytywnego Rozwoju, ul. Kaczeńcowa 38, 60-175 Poznań</t>
  </si>
  <si>
    <t>Żłobek Wyspa Odkrywców
ul. Sośnicka 10
61-058 Poznań</t>
  </si>
  <si>
    <t>Wyspa Odkrywców s.c. Karolina Augustyniak, Anna Melewska
ul. Sośnicka 10
61-058 Poznań</t>
  </si>
  <si>
    <t>Żłobek NANA
ul. Koronkarska 15
61-005 Poznań</t>
  </si>
  <si>
    <t>NANA Anna Dankowska, Kancelaria Radcy Prawnego Anna Dankowska radca prawny
ul. Szamotulska 12c
62-090 Rokietnica</t>
  </si>
  <si>
    <t>Słoneczna Kraina - żłobek w Poznaniu
ul. Droga Dębińska 3
61-555 Poznań</t>
  </si>
  <si>
    <t>Magdalena Zych Korporacja Oświatowa "Delta"
ul. Wjazdowa 8/A/5
64-400 Międzychód</t>
  </si>
  <si>
    <t>Żłobek KOGUT
ul. Starołęcka 37
61-361 Poznań</t>
  </si>
  <si>
    <t>KOGUT - M. Wadzyńska, J. Ślęczka s.c.
ul. Dolna 41
61-680 Poznań</t>
  </si>
  <si>
    <t>Żłobek "Zaczarowany Dworek", 
ul. Darłowska 10, 60-452 Poznań</t>
  </si>
  <si>
    <t>"Zaczarowany Dworek" Magdalena Radlak, ul. Darłowska 7, 60-452 Poznań</t>
  </si>
  <si>
    <t>Lp.</t>
  </si>
  <si>
    <t xml:space="preserve">Forma opieki nad dziećmi 
w wieku do lat 3
proszę wpisać: </t>
  </si>
  <si>
    <t>Podmiot prowadzący instytucję (nazwa, adres)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</si>
  <si>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</si>
  <si>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</si>
  <si>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</si>
  <si>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</si>
  <si>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w tym koszty pośrednie (zł)</t>
  </si>
  <si>
    <t>Udział dofinansowania (%)</t>
  </si>
  <si>
    <t>Udział kosztów pośrednich w kosztach realizacji zadania ogółem (%)</t>
  </si>
  <si>
    <t>Funkcjonowanie miejsc dla dzieci (z wyłączeniem dzieci niepełnosprawnych lub wymagających szczególnej opieki)</t>
  </si>
  <si>
    <t>Liczba miejsc</t>
  </si>
  <si>
    <t>Okres funkcjono-wania miejsc
(w miesiącach)</t>
  </si>
  <si>
    <t>typ gminy</t>
  </si>
  <si>
    <t>Ogółem:</t>
  </si>
  <si>
    <t>Środki własne (zł), z tego:</t>
  </si>
  <si>
    <t>na żłobek i klub dziecięcy</t>
  </si>
  <si>
    <t>na dziennego opiekuna</t>
  </si>
  <si>
    <t>Dofinansowanie (zł), z tego:</t>
  </si>
  <si>
    <t>12 (13+14+15)</t>
  </si>
  <si>
    <t>16 (17+18)</t>
  </si>
  <si>
    <t>19 (20+21)</t>
  </si>
  <si>
    <t>22 (16+19)</t>
  </si>
  <si>
    <t>24(22/19)</t>
  </si>
  <si>
    <t>25(23/22)</t>
  </si>
  <si>
    <t>26 (20/(13+14))</t>
  </si>
  <si>
    <t>27 (21/15)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</si>
  <si>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</si>
  <si>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>Czy instytucja jest uczelnią lub podmiotem współpracującym z uczelnią?</t>
    </r>
    <r>
      <rPr>
        <vertAlign val="superscript"/>
        <sz val="8"/>
        <rFont val="Arial"/>
        <family val="2"/>
        <charset val="238"/>
      </rPr>
      <t>2</t>
    </r>
  </si>
  <si>
    <r>
      <t>Czy instytucja jest pracodawcą lub podmiotem wspólpracujacym z pracodawcą?</t>
    </r>
    <r>
      <rPr>
        <vertAlign val="superscript"/>
        <sz val="8"/>
        <rFont val="Arial"/>
        <family val="2"/>
        <charset val="238"/>
      </rPr>
      <t>2</t>
    </r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</si>
  <si>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</si>
  <si>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r>
      <t>Kwota dofinansowania na tworzenie miejsca w żłobku lub klubie dziecięcym/ 1 tworzone miejsce</t>
    </r>
    <r>
      <rPr>
        <vertAlign val="superscript"/>
        <sz val="8"/>
        <rFont val="Arial"/>
        <family val="2"/>
        <charset val="238"/>
      </rPr>
      <t>4</t>
    </r>
  </si>
  <si>
    <r>
      <t>Kwota dofinansowania na tworzenie miejsca u dziennego opiekuna/ 1 tworzone miejsce</t>
    </r>
    <r>
      <rPr>
        <vertAlign val="superscript"/>
        <sz val="8"/>
        <rFont val="Arial"/>
        <family val="2"/>
        <charset val="238"/>
      </rPr>
      <t>5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</si>
  <si>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8</t>
    </r>
  </si>
  <si>
    <r>
      <t>Miesięczna opłata
 rodziców za pobyt 
w 2021 r. 
za 1 dziecko 
bez uwzględnienia przysługujących ulg</t>
    </r>
    <r>
      <rPr>
        <vertAlign val="superscript"/>
        <sz val="8"/>
        <rFont val="Arial"/>
        <family val="2"/>
        <charset val="238"/>
      </rPr>
      <t>6</t>
    </r>
  </si>
  <si>
    <r>
      <t>Miesięczna opłata 
rodziców za pobyt 
w 2021 r. 
za 1 dziecko 
z uwzględnienieniem przysługujących ulg</t>
    </r>
    <r>
      <rPr>
        <vertAlign val="superscript"/>
        <sz val="8"/>
        <rFont val="Arial"/>
        <family val="2"/>
        <charset val="238"/>
      </rPr>
      <t>6, 7</t>
    </r>
  </si>
  <si>
    <t>Stopa bezrobocia na 30.11.2020</t>
  </si>
  <si>
    <t>Odsetek objęcia opieką instytucjonalną w gminie na 31.12.2020 r.</t>
  </si>
  <si>
    <t>Punkty za odsetek objęcia opieką instytucjonalną</t>
  </si>
  <si>
    <t>Punkty za liczbę instytucji</t>
  </si>
  <si>
    <t>Liczna instytucji na terenie gminy na 31.12.2020 r.</t>
  </si>
  <si>
    <t>Punkty za stopę bezrobocia</t>
  </si>
  <si>
    <t>Suma punktów</t>
  </si>
  <si>
    <t>Przyznana kwota na tworzenie miejsc</t>
  </si>
  <si>
    <t>Przyznane dofinansowanie do funkcjoowania dla dzieci z wyłączniem dzieci niepełnosprawnych</t>
  </si>
  <si>
    <t>Przyznane dofinansowanie do funkcjonowania dla dzieci niepełnosprawnych lub wymagających szczególnej opieki</t>
  </si>
  <si>
    <t>Całość przyznanego dofinansowania</t>
  </si>
  <si>
    <t>Całość przyznanego dofinansowania do funkcjonowania</t>
  </si>
  <si>
    <t>Źródło finansowania</t>
  </si>
  <si>
    <t>Kwota z FP</t>
  </si>
  <si>
    <t>Kwota z rezerwy celowej</t>
  </si>
  <si>
    <t>Łącznie z obu źródeł</t>
  </si>
  <si>
    <t>Razem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</si>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</sst>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5"/>
      <name val="Arial"/>
      <family val="2"/>
      <charset val="238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Font="1" applyBorder="1"/>
    <xf numFmtId="1" fontId="6" fillId="0" borderId="1" xfId="0" applyNumberFormat="1" applyFont="1" applyBorder="1"/>
    <xf numFmtId="4" fontId="6" fillId="0" borderId="1" xfId="0" applyNumberFormat="1" applyFont="1" applyBorder="1"/>
    <xf numFmtId="10" fontId="6" fillId="0" borderId="1" xfId="0" applyNumberFormat="1" applyFont="1" applyBorder="1"/>
    <xf numFmtId="4" fontId="6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165" fontId="6" fillId="0" borderId="1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11" fillId="2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wrapText="1"/>
    </xf>
    <xf numFmtId="3" fontId="10" fillId="0" borderId="1" xfId="0" applyNumberFormat="1" applyFont="1" applyBorder="1"/>
    <xf numFmtId="1" fontId="10" fillId="0" borderId="1" xfId="0" applyNumberFormat="1" applyFont="1" applyBorder="1"/>
    <xf numFmtId="0" fontId="6" fillId="0" borderId="0" xfId="0" applyFont="1"/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</cellXfs>
  <cellStyles count="3">
    <cellStyle name="Normalny" xfId="0" builtinId="0"/>
    <cellStyle name="Normalny_Arkusz1" xfId="2" xr:uid="{DD0BE17D-1C3A-4625-AFAF-A31B9CEF60DA}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7"/>
  <sheetViews>
    <sheetView tabSelected="1" topLeftCell="B1" workbookViewId="0">
      <selection activeCell="L47" sqref="L47"/>
    </sheetView>
  </sheetViews>
  <sheetFormatPr defaultColWidth="9.109375" defaultRowHeight="10.199999999999999" x14ac:dyDescent="0.2"/>
  <cols>
    <col min="1" max="1" width="6.5546875" style="6" customWidth="1"/>
    <col min="2" max="2" width="18.109375" style="2" customWidth="1"/>
    <col min="3" max="3" width="14" style="2" customWidth="1"/>
    <col min="4" max="5" width="0" style="2" hidden="1" customWidth="1"/>
    <col min="6" max="6" width="17.5546875" style="2" customWidth="1"/>
    <col min="7" max="7" width="9.109375" style="2"/>
    <col min="8" max="8" width="4.44140625" style="2" hidden="1" customWidth="1"/>
    <col min="9" max="9" width="4.33203125" style="2" hidden="1" customWidth="1"/>
    <col min="10" max="11" width="4.88671875" style="2" hidden="1" customWidth="1"/>
    <col min="12" max="12" width="6.109375" style="2" customWidth="1"/>
    <col min="13" max="13" width="5.21875" style="29" customWidth="1"/>
    <col min="14" max="14" width="7.33203125" style="29" customWidth="1"/>
    <col min="15" max="15" width="6.21875" style="29" customWidth="1"/>
    <col min="16" max="16" width="9.77734375" style="3" customWidth="1"/>
    <col min="17" max="17" width="10" style="3" customWidth="1"/>
    <col min="18" max="18" width="9.33203125" style="3" bestFit="1" customWidth="1"/>
    <col min="19" max="19" width="11.44140625" style="3" bestFit="1" customWidth="1"/>
    <col min="20" max="20" width="10.33203125" style="3" customWidth="1"/>
    <col min="21" max="21" width="9.33203125" style="3" bestFit="1" customWidth="1"/>
    <col min="22" max="22" width="10.44140625" style="3" customWidth="1"/>
    <col min="23" max="23" width="8" style="3" customWidth="1"/>
    <col min="24" max="24" width="8.6640625" style="2" customWidth="1"/>
    <col min="25" max="25" width="9.109375" style="2"/>
    <col min="26" max="27" width="9.109375" style="3"/>
    <col min="28" max="28" width="7.44140625" style="14" customWidth="1"/>
    <col min="29" max="29" width="8.33203125" style="14" customWidth="1"/>
    <col min="30" max="30" width="15" style="14" customWidth="1"/>
    <col min="31" max="31" width="15.77734375" style="14" customWidth="1"/>
    <col min="32" max="32" width="8.109375" style="14" customWidth="1"/>
    <col min="33" max="33" width="7.6640625" style="14" customWidth="1"/>
    <col min="34" max="34" width="16.6640625" style="14" customWidth="1"/>
    <col min="35" max="35" width="16" style="14" customWidth="1"/>
    <col min="36" max="37" width="13.33203125" style="15" hidden="1" customWidth="1"/>
    <col min="38" max="38" width="13.33203125" style="25" hidden="1" customWidth="1"/>
    <col min="39" max="42" width="13.33203125" style="14" hidden="1" customWidth="1"/>
    <col min="43" max="43" width="9.5546875" style="14" customWidth="1"/>
    <col min="44" max="44" width="13.109375" style="14" customWidth="1"/>
    <col min="45" max="45" width="13.33203125" style="14" customWidth="1"/>
    <col min="46" max="46" width="12" style="14" customWidth="1"/>
    <col min="47" max="47" width="12.109375" style="15" customWidth="1"/>
    <col min="48" max="48" width="11.21875" style="33" customWidth="1"/>
    <col min="49" max="49" width="11.88671875" style="34" customWidth="1"/>
    <col min="50" max="51" width="13.33203125" style="14" hidden="1" customWidth="1"/>
    <col min="52" max="16384" width="9.109375" style="2"/>
  </cols>
  <sheetData>
    <row r="1" spans="1:51" ht="39" customHeight="1" x14ac:dyDescent="0.2">
      <c r="A1" s="40" t="s">
        <v>138</v>
      </c>
      <c r="B1" s="40" t="s">
        <v>165</v>
      </c>
      <c r="C1" s="1" t="s">
        <v>139</v>
      </c>
      <c r="D1" s="43" t="s">
        <v>166</v>
      </c>
      <c r="E1" s="43" t="s">
        <v>167</v>
      </c>
      <c r="F1" s="40" t="s">
        <v>140</v>
      </c>
      <c r="G1" s="40" t="s">
        <v>141</v>
      </c>
      <c r="H1" s="40" t="s">
        <v>168</v>
      </c>
      <c r="I1" s="40"/>
      <c r="J1" s="40"/>
      <c r="K1" s="40"/>
      <c r="L1" s="40" t="s">
        <v>142</v>
      </c>
      <c r="M1" s="40"/>
      <c r="N1" s="40"/>
      <c r="O1" s="40"/>
      <c r="P1" s="40" t="s">
        <v>143</v>
      </c>
      <c r="Q1" s="40"/>
      <c r="R1" s="40"/>
      <c r="S1" s="40"/>
      <c r="T1" s="40"/>
      <c r="U1" s="40"/>
      <c r="V1" s="44" t="s">
        <v>144</v>
      </c>
      <c r="W1" s="44" t="s">
        <v>145</v>
      </c>
      <c r="X1" s="39" t="s">
        <v>146</v>
      </c>
      <c r="Y1" s="49" t="s">
        <v>147</v>
      </c>
      <c r="Z1" s="43" t="s">
        <v>169</v>
      </c>
      <c r="AA1" s="43" t="s">
        <v>170</v>
      </c>
      <c r="AB1" s="50" t="s">
        <v>148</v>
      </c>
      <c r="AC1" s="50"/>
      <c r="AD1" s="50"/>
      <c r="AE1" s="50"/>
      <c r="AF1" s="50" t="s">
        <v>171</v>
      </c>
      <c r="AG1" s="50"/>
      <c r="AH1" s="50"/>
      <c r="AI1" s="50"/>
      <c r="AJ1" s="59" t="s">
        <v>178</v>
      </c>
      <c r="AK1" s="59" t="s">
        <v>174</v>
      </c>
      <c r="AL1" s="62" t="s">
        <v>175</v>
      </c>
      <c r="AM1" s="46" t="s">
        <v>176</v>
      </c>
      <c r="AN1" s="46" t="s">
        <v>177</v>
      </c>
      <c r="AO1" s="46" t="s">
        <v>179</v>
      </c>
      <c r="AP1" s="46" t="s">
        <v>180</v>
      </c>
      <c r="AQ1" s="46" t="s">
        <v>181</v>
      </c>
      <c r="AR1" s="55" t="s">
        <v>182</v>
      </c>
      <c r="AS1" s="55" t="s">
        <v>183</v>
      </c>
      <c r="AT1" s="55" t="s">
        <v>185</v>
      </c>
      <c r="AU1" s="56" t="s">
        <v>184</v>
      </c>
      <c r="AV1" s="57" t="s">
        <v>186</v>
      </c>
      <c r="AW1" s="58" t="s">
        <v>187</v>
      </c>
      <c r="AX1" s="54" t="s">
        <v>188</v>
      </c>
      <c r="AY1" s="54" t="s">
        <v>189</v>
      </c>
    </row>
    <row r="2" spans="1:51" ht="19.5" customHeight="1" x14ac:dyDescent="0.2">
      <c r="A2" s="41"/>
      <c r="B2" s="42"/>
      <c r="C2" s="4" t="s">
        <v>3</v>
      </c>
      <c r="D2" s="43"/>
      <c r="E2" s="43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4"/>
      <c r="W2" s="45"/>
      <c r="X2" s="39"/>
      <c r="Y2" s="49"/>
      <c r="Z2" s="43"/>
      <c r="AA2" s="43"/>
      <c r="AB2" s="50" t="s">
        <v>149</v>
      </c>
      <c r="AC2" s="50" t="s">
        <v>150</v>
      </c>
      <c r="AD2" s="50" t="s">
        <v>172</v>
      </c>
      <c r="AE2" s="50" t="s">
        <v>173</v>
      </c>
      <c r="AF2" s="50" t="s">
        <v>149</v>
      </c>
      <c r="AG2" s="50" t="s">
        <v>150</v>
      </c>
      <c r="AH2" s="50" t="s">
        <v>172</v>
      </c>
      <c r="AI2" s="50" t="s">
        <v>173</v>
      </c>
      <c r="AJ2" s="60"/>
      <c r="AK2" s="60"/>
      <c r="AL2" s="63"/>
      <c r="AM2" s="47"/>
      <c r="AN2" s="47"/>
      <c r="AO2" s="47"/>
      <c r="AP2" s="47"/>
      <c r="AQ2" s="47"/>
      <c r="AR2" s="55"/>
      <c r="AS2" s="55"/>
      <c r="AT2" s="55"/>
      <c r="AU2" s="56"/>
      <c r="AV2" s="57"/>
      <c r="AW2" s="58"/>
      <c r="AX2" s="54"/>
      <c r="AY2" s="54"/>
    </row>
    <row r="3" spans="1:51" x14ac:dyDescent="0.2">
      <c r="A3" s="41"/>
      <c r="B3" s="42"/>
      <c r="C3" s="4" t="s">
        <v>21</v>
      </c>
      <c r="D3" s="43"/>
      <c r="E3" s="43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4"/>
      <c r="W3" s="45"/>
      <c r="X3" s="39"/>
      <c r="Y3" s="49"/>
      <c r="Z3" s="43"/>
      <c r="AA3" s="43"/>
      <c r="AB3" s="50"/>
      <c r="AC3" s="50"/>
      <c r="AD3" s="50"/>
      <c r="AE3" s="50"/>
      <c r="AF3" s="50"/>
      <c r="AG3" s="50"/>
      <c r="AH3" s="50"/>
      <c r="AI3" s="50"/>
      <c r="AJ3" s="60"/>
      <c r="AK3" s="60"/>
      <c r="AL3" s="63"/>
      <c r="AM3" s="47"/>
      <c r="AN3" s="47"/>
      <c r="AO3" s="47"/>
      <c r="AP3" s="47"/>
      <c r="AQ3" s="47"/>
      <c r="AR3" s="55"/>
      <c r="AS3" s="55"/>
      <c r="AT3" s="55"/>
      <c r="AU3" s="56"/>
      <c r="AV3" s="57"/>
      <c r="AW3" s="58"/>
      <c r="AX3" s="54"/>
      <c r="AY3" s="54"/>
    </row>
    <row r="4" spans="1:51" ht="37.200000000000003" customHeight="1" x14ac:dyDescent="0.2">
      <c r="A4" s="41"/>
      <c r="B4" s="42"/>
      <c r="C4" s="4" t="s">
        <v>29</v>
      </c>
      <c r="D4" s="43"/>
      <c r="E4" s="43"/>
      <c r="F4" s="40"/>
      <c r="G4" s="40"/>
      <c r="H4" s="4" t="s">
        <v>0</v>
      </c>
      <c r="I4" s="5" t="s">
        <v>1</v>
      </c>
      <c r="J4" s="5" t="s">
        <v>2</v>
      </c>
      <c r="K4" s="4" t="s">
        <v>151</v>
      </c>
      <c r="L4" s="7" t="s">
        <v>152</v>
      </c>
      <c r="M4" s="27" t="s">
        <v>3</v>
      </c>
      <c r="N4" s="27" t="s">
        <v>21</v>
      </c>
      <c r="O4" s="27" t="s">
        <v>29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154</v>
      </c>
      <c r="U4" s="1" t="s">
        <v>155</v>
      </c>
      <c r="V4" s="44"/>
      <c r="W4" s="45"/>
      <c r="X4" s="39"/>
      <c r="Y4" s="49"/>
      <c r="Z4" s="43"/>
      <c r="AA4" s="43"/>
      <c r="AB4" s="50"/>
      <c r="AC4" s="50"/>
      <c r="AD4" s="50"/>
      <c r="AE4" s="50"/>
      <c r="AF4" s="50"/>
      <c r="AG4" s="50"/>
      <c r="AH4" s="50"/>
      <c r="AI4" s="50"/>
      <c r="AJ4" s="61"/>
      <c r="AK4" s="61"/>
      <c r="AL4" s="64"/>
      <c r="AM4" s="48"/>
      <c r="AN4" s="48"/>
      <c r="AO4" s="48"/>
      <c r="AP4" s="48"/>
      <c r="AQ4" s="48"/>
      <c r="AR4" s="55"/>
      <c r="AS4" s="55"/>
      <c r="AT4" s="55"/>
      <c r="AU4" s="56"/>
      <c r="AV4" s="57"/>
      <c r="AW4" s="58"/>
      <c r="AX4" s="54"/>
      <c r="AY4" s="54"/>
    </row>
    <row r="5" spans="1:51" s="23" customFormat="1" ht="14.25" customHeight="1" x14ac:dyDescent="0.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  <c r="J5" s="19">
        <v>10</v>
      </c>
      <c r="K5" s="18">
        <v>11</v>
      </c>
      <c r="L5" s="18" t="s">
        <v>157</v>
      </c>
      <c r="M5" s="28">
        <v>13</v>
      </c>
      <c r="N5" s="28">
        <v>14</v>
      </c>
      <c r="O5" s="28">
        <v>15</v>
      </c>
      <c r="P5" s="20" t="s">
        <v>158</v>
      </c>
      <c r="Q5" s="20">
        <v>17</v>
      </c>
      <c r="R5" s="20">
        <v>18</v>
      </c>
      <c r="S5" s="20" t="s">
        <v>159</v>
      </c>
      <c r="T5" s="20">
        <v>20</v>
      </c>
      <c r="U5" s="20">
        <v>21</v>
      </c>
      <c r="V5" s="20" t="s">
        <v>160</v>
      </c>
      <c r="W5" s="20">
        <v>23</v>
      </c>
      <c r="X5" s="21" t="s">
        <v>161</v>
      </c>
      <c r="Y5" s="21" t="s">
        <v>162</v>
      </c>
      <c r="Z5" s="20" t="s">
        <v>163</v>
      </c>
      <c r="AA5" s="20" t="s">
        <v>164</v>
      </c>
      <c r="AB5" s="20">
        <v>28</v>
      </c>
      <c r="AC5" s="20">
        <v>29</v>
      </c>
      <c r="AD5" s="20">
        <v>30</v>
      </c>
      <c r="AE5" s="20">
        <v>31</v>
      </c>
      <c r="AF5" s="20">
        <v>32</v>
      </c>
      <c r="AG5" s="20">
        <v>33</v>
      </c>
      <c r="AH5" s="20">
        <v>34</v>
      </c>
      <c r="AI5" s="20">
        <v>35</v>
      </c>
      <c r="AJ5" s="20">
        <v>36</v>
      </c>
      <c r="AK5" s="20">
        <v>37</v>
      </c>
      <c r="AL5" s="26">
        <v>38</v>
      </c>
      <c r="AM5" s="20">
        <v>39</v>
      </c>
      <c r="AN5" s="20">
        <v>40</v>
      </c>
      <c r="AO5" s="20">
        <v>41</v>
      </c>
      <c r="AP5" s="20">
        <v>42</v>
      </c>
      <c r="AQ5" s="22">
        <v>43</v>
      </c>
      <c r="AR5" s="22">
        <v>44</v>
      </c>
      <c r="AS5" s="22">
        <v>45</v>
      </c>
      <c r="AT5" s="22">
        <v>46</v>
      </c>
      <c r="AU5" s="20">
        <v>47</v>
      </c>
      <c r="AV5" s="30">
        <v>48</v>
      </c>
      <c r="AW5" s="30">
        <v>49</v>
      </c>
      <c r="AX5" s="20">
        <v>50</v>
      </c>
      <c r="AY5" s="20">
        <v>51</v>
      </c>
    </row>
    <row r="6" spans="1:51" ht="61.2" x14ac:dyDescent="0.2">
      <c r="A6" s="8">
        <v>546</v>
      </c>
      <c r="B6" s="35" t="s">
        <v>33</v>
      </c>
      <c r="C6" s="9" t="s">
        <v>3</v>
      </c>
      <c r="D6" s="9" t="s">
        <v>4</v>
      </c>
      <c r="E6" s="9" t="s">
        <v>4</v>
      </c>
      <c r="F6" s="35" t="s">
        <v>33</v>
      </c>
      <c r="G6" s="9" t="s">
        <v>34</v>
      </c>
      <c r="H6" s="9" t="s">
        <v>30</v>
      </c>
      <c r="I6" s="9" t="s">
        <v>5</v>
      </c>
      <c r="J6" s="9" t="s">
        <v>6</v>
      </c>
      <c r="K6" s="9" t="s">
        <v>7</v>
      </c>
      <c r="L6" s="10">
        <v>34</v>
      </c>
      <c r="M6" s="10">
        <v>34</v>
      </c>
      <c r="N6" s="10">
        <v>0</v>
      </c>
      <c r="O6" s="10">
        <v>0</v>
      </c>
      <c r="P6" s="11">
        <v>85000</v>
      </c>
      <c r="Q6" s="11">
        <v>85000</v>
      </c>
      <c r="R6" s="11">
        <v>0</v>
      </c>
      <c r="S6" s="11">
        <v>340000</v>
      </c>
      <c r="T6" s="11">
        <v>340000</v>
      </c>
      <c r="U6" s="11">
        <v>0</v>
      </c>
      <c r="V6" s="11">
        <v>425000</v>
      </c>
      <c r="W6" s="11">
        <v>0</v>
      </c>
      <c r="X6" s="12">
        <v>0.8</v>
      </c>
      <c r="Y6" s="12">
        <v>0</v>
      </c>
      <c r="Z6" s="11">
        <v>10000</v>
      </c>
      <c r="AA6" s="11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7">
        <v>2</v>
      </c>
      <c r="AK6" s="16">
        <v>4.5</v>
      </c>
      <c r="AL6" s="24">
        <v>0.27127659574468083</v>
      </c>
      <c r="AM6" s="13">
        <v>0.67908920061749112</v>
      </c>
      <c r="AN6" s="13">
        <v>0.99836333878887074</v>
      </c>
      <c r="AO6" s="13">
        <v>0.12556053811659193</v>
      </c>
      <c r="AP6" s="13">
        <v>1.8030130775229538</v>
      </c>
      <c r="AQ6" s="13">
        <f t="shared" ref="AQ6:AQ37" si="0">S6</f>
        <v>340000</v>
      </c>
      <c r="AR6" s="13">
        <f t="shared" ref="AR6:AR36" si="1">AB6*AC6*80</f>
        <v>0</v>
      </c>
      <c r="AS6" s="13">
        <f t="shared" ref="AS6:AS36" si="2">AF6*AG6*500</f>
        <v>0</v>
      </c>
      <c r="AT6" s="13">
        <f t="shared" ref="AT6:AT37" si="3">AR6+AS6</f>
        <v>0</v>
      </c>
      <c r="AU6" s="13">
        <f t="shared" ref="AU6:AU36" si="4">AT6+S6</f>
        <v>340000</v>
      </c>
      <c r="AV6" s="31" t="s">
        <v>9</v>
      </c>
      <c r="AW6" s="32">
        <f t="shared" ref="AW6:AW40" si="5">AU6</f>
        <v>340000</v>
      </c>
      <c r="AX6" s="13">
        <v>0</v>
      </c>
      <c r="AY6" s="13">
        <f t="shared" ref="AY6:AY37" si="6">AW6+AX6</f>
        <v>340000</v>
      </c>
    </row>
    <row r="7" spans="1:51" ht="40.799999999999997" x14ac:dyDescent="0.2">
      <c r="A7" s="8">
        <v>547</v>
      </c>
      <c r="B7" s="35" t="s">
        <v>35</v>
      </c>
      <c r="C7" s="9" t="s">
        <v>3</v>
      </c>
      <c r="D7" s="9" t="s">
        <v>4</v>
      </c>
      <c r="E7" s="9" t="s">
        <v>4</v>
      </c>
      <c r="F7" s="35" t="s">
        <v>36</v>
      </c>
      <c r="G7" s="9" t="s">
        <v>37</v>
      </c>
      <c r="H7" s="9" t="s">
        <v>30</v>
      </c>
      <c r="I7" s="9" t="s">
        <v>26</v>
      </c>
      <c r="J7" s="9" t="s">
        <v>12</v>
      </c>
      <c r="K7" s="9" t="s">
        <v>8</v>
      </c>
      <c r="L7" s="10">
        <v>24</v>
      </c>
      <c r="M7" s="10">
        <v>24</v>
      </c>
      <c r="N7" s="10">
        <v>0</v>
      </c>
      <c r="O7" s="10">
        <v>0</v>
      </c>
      <c r="P7" s="11">
        <v>62000</v>
      </c>
      <c r="Q7" s="11">
        <v>62000</v>
      </c>
      <c r="R7" s="11">
        <v>0</v>
      </c>
      <c r="S7" s="11">
        <v>240000</v>
      </c>
      <c r="T7" s="11">
        <v>240000</v>
      </c>
      <c r="U7" s="11">
        <v>0</v>
      </c>
      <c r="V7" s="11">
        <v>302000</v>
      </c>
      <c r="W7" s="11">
        <v>15000</v>
      </c>
      <c r="X7" s="12">
        <v>0.79470198675496695</v>
      </c>
      <c r="Y7" s="12">
        <v>4.9668874172185427E-2</v>
      </c>
      <c r="Z7" s="11">
        <v>10000</v>
      </c>
      <c r="AA7" s="11">
        <v>0</v>
      </c>
      <c r="AB7" s="13">
        <v>24</v>
      </c>
      <c r="AC7" s="13">
        <v>4</v>
      </c>
      <c r="AD7" s="13">
        <v>800</v>
      </c>
      <c r="AE7" s="13">
        <v>800</v>
      </c>
      <c r="AF7" s="13">
        <v>0</v>
      </c>
      <c r="AG7" s="13">
        <v>0</v>
      </c>
      <c r="AH7" s="13">
        <v>0</v>
      </c>
      <c r="AI7" s="13">
        <v>0</v>
      </c>
      <c r="AJ7" s="17">
        <v>0</v>
      </c>
      <c r="AK7" s="16">
        <v>4.2</v>
      </c>
      <c r="AL7" s="24">
        <v>0</v>
      </c>
      <c r="AM7" s="13">
        <v>1</v>
      </c>
      <c r="AN7" s="13">
        <v>1</v>
      </c>
      <c r="AO7" s="13">
        <v>0.11210762331838564</v>
      </c>
      <c r="AP7" s="13">
        <v>2.1121076233183858</v>
      </c>
      <c r="AQ7" s="13">
        <f t="shared" si="0"/>
        <v>240000</v>
      </c>
      <c r="AR7" s="13">
        <f t="shared" si="1"/>
        <v>7680</v>
      </c>
      <c r="AS7" s="13">
        <f t="shared" si="2"/>
        <v>0</v>
      </c>
      <c r="AT7" s="13">
        <f t="shared" si="3"/>
        <v>7680</v>
      </c>
      <c r="AU7" s="13">
        <f t="shared" si="4"/>
        <v>247680</v>
      </c>
      <c r="AV7" s="31" t="s">
        <v>9</v>
      </c>
      <c r="AW7" s="32">
        <f t="shared" si="5"/>
        <v>247680</v>
      </c>
      <c r="AX7" s="13">
        <v>0</v>
      </c>
      <c r="AY7" s="13">
        <f t="shared" si="6"/>
        <v>247680</v>
      </c>
    </row>
    <row r="8" spans="1:51" ht="102" x14ac:dyDescent="0.2">
      <c r="A8" s="8">
        <v>548</v>
      </c>
      <c r="B8" s="35" t="s">
        <v>38</v>
      </c>
      <c r="C8" s="9" t="s">
        <v>3</v>
      </c>
      <c r="D8" s="9" t="s">
        <v>4</v>
      </c>
      <c r="E8" s="9" t="s">
        <v>4</v>
      </c>
      <c r="F8" s="35" t="s">
        <v>39</v>
      </c>
      <c r="G8" s="9" t="s">
        <v>40</v>
      </c>
      <c r="H8" s="9" t="s">
        <v>30</v>
      </c>
      <c r="I8" s="9" t="s">
        <v>16</v>
      </c>
      <c r="J8" s="9" t="s">
        <v>10</v>
      </c>
      <c r="K8" s="9" t="s">
        <v>8</v>
      </c>
      <c r="L8" s="10">
        <v>30</v>
      </c>
      <c r="M8" s="10">
        <v>30</v>
      </c>
      <c r="N8" s="10">
        <v>0</v>
      </c>
      <c r="O8" s="10">
        <v>0</v>
      </c>
      <c r="P8" s="11">
        <v>75000</v>
      </c>
      <c r="Q8" s="11">
        <v>75000</v>
      </c>
      <c r="R8" s="11">
        <v>0</v>
      </c>
      <c r="S8" s="11">
        <v>300000</v>
      </c>
      <c r="T8" s="11">
        <v>300000</v>
      </c>
      <c r="U8" s="11">
        <v>0</v>
      </c>
      <c r="V8" s="11">
        <v>375000</v>
      </c>
      <c r="W8" s="11">
        <v>56250</v>
      </c>
      <c r="X8" s="12">
        <v>0.8</v>
      </c>
      <c r="Y8" s="12">
        <v>0.15</v>
      </c>
      <c r="Z8" s="11">
        <v>10000</v>
      </c>
      <c r="AA8" s="11">
        <v>0</v>
      </c>
      <c r="AB8" s="13">
        <v>30</v>
      </c>
      <c r="AC8" s="13">
        <v>4</v>
      </c>
      <c r="AD8" s="13">
        <v>1150</v>
      </c>
      <c r="AE8" s="13">
        <v>1150</v>
      </c>
      <c r="AF8" s="13">
        <v>0</v>
      </c>
      <c r="AG8" s="13">
        <v>0</v>
      </c>
      <c r="AH8" s="13">
        <v>0</v>
      </c>
      <c r="AI8" s="13">
        <v>0</v>
      </c>
      <c r="AJ8" s="17">
        <v>0</v>
      </c>
      <c r="AK8" s="16">
        <v>5.4</v>
      </c>
      <c r="AL8" s="24">
        <v>0</v>
      </c>
      <c r="AM8" s="13">
        <v>1</v>
      </c>
      <c r="AN8" s="13">
        <v>1</v>
      </c>
      <c r="AO8" s="13">
        <v>0.16591928251121077</v>
      </c>
      <c r="AP8" s="13">
        <v>2.1659192825112106</v>
      </c>
      <c r="AQ8" s="13">
        <f t="shared" si="0"/>
        <v>300000</v>
      </c>
      <c r="AR8" s="13">
        <f t="shared" si="1"/>
        <v>9600</v>
      </c>
      <c r="AS8" s="13">
        <f t="shared" si="2"/>
        <v>0</v>
      </c>
      <c r="AT8" s="13">
        <f t="shared" si="3"/>
        <v>9600</v>
      </c>
      <c r="AU8" s="13">
        <f t="shared" si="4"/>
        <v>309600</v>
      </c>
      <c r="AV8" s="31" t="s">
        <v>9</v>
      </c>
      <c r="AW8" s="32">
        <f t="shared" si="5"/>
        <v>309600</v>
      </c>
      <c r="AX8" s="13">
        <v>0</v>
      </c>
      <c r="AY8" s="13">
        <f t="shared" si="6"/>
        <v>309600</v>
      </c>
    </row>
    <row r="9" spans="1:51" ht="71.400000000000006" x14ac:dyDescent="0.2">
      <c r="A9" s="8">
        <v>549</v>
      </c>
      <c r="B9" s="35" t="s">
        <v>41</v>
      </c>
      <c r="C9" s="9" t="s">
        <v>3</v>
      </c>
      <c r="D9" s="9" t="s">
        <v>4</v>
      </c>
      <c r="E9" s="9" t="s">
        <v>4</v>
      </c>
      <c r="F9" s="35" t="s">
        <v>42</v>
      </c>
      <c r="G9" s="9" t="s">
        <v>43</v>
      </c>
      <c r="H9" s="9" t="s">
        <v>30</v>
      </c>
      <c r="I9" s="9" t="s">
        <v>27</v>
      </c>
      <c r="J9" s="9" t="s">
        <v>5</v>
      </c>
      <c r="K9" s="9" t="s">
        <v>13</v>
      </c>
      <c r="L9" s="10">
        <v>18</v>
      </c>
      <c r="M9" s="10">
        <v>18</v>
      </c>
      <c r="N9" s="10">
        <v>0</v>
      </c>
      <c r="O9" s="10">
        <v>0</v>
      </c>
      <c r="P9" s="11">
        <v>25265</v>
      </c>
      <c r="Q9" s="11">
        <v>25265</v>
      </c>
      <c r="R9" s="11">
        <v>0</v>
      </c>
      <c r="S9" s="11">
        <v>101055</v>
      </c>
      <c r="T9" s="11">
        <v>101055</v>
      </c>
      <c r="U9" s="11">
        <v>0</v>
      </c>
      <c r="V9" s="11">
        <v>126320</v>
      </c>
      <c r="W9" s="11">
        <v>18500</v>
      </c>
      <c r="X9" s="12">
        <v>0.79999208359721341</v>
      </c>
      <c r="Y9" s="12">
        <v>0.14645345155161493</v>
      </c>
      <c r="Z9" s="11">
        <v>5614.166666666667</v>
      </c>
      <c r="AA9" s="11">
        <v>0</v>
      </c>
      <c r="AB9" s="13">
        <v>18</v>
      </c>
      <c r="AC9" s="13">
        <v>5</v>
      </c>
      <c r="AD9" s="13">
        <v>770</v>
      </c>
      <c r="AE9" s="13">
        <v>470</v>
      </c>
      <c r="AF9" s="13">
        <v>0</v>
      </c>
      <c r="AG9" s="13">
        <v>0</v>
      </c>
      <c r="AH9" s="13">
        <v>0</v>
      </c>
      <c r="AI9" s="13">
        <v>0</v>
      </c>
      <c r="AJ9" s="17">
        <v>6</v>
      </c>
      <c r="AK9" s="16">
        <v>5.0999999999999996</v>
      </c>
      <c r="AL9" s="24">
        <v>0.18307086614173229</v>
      </c>
      <c r="AM9" s="13">
        <v>0.78343351797113692</v>
      </c>
      <c r="AN9" s="13">
        <v>0.9950900163666121</v>
      </c>
      <c r="AO9" s="13">
        <v>0.15246636771300445</v>
      </c>
      <c r="AP9" s="13">
        <v>1.9309899020507535</v>
      </c>
      <c r="AQ9" s="13">
        <f t="shared" si="0"/>
        <v>101055</v>
      </c>
      <c r="AR9" s="13">
        <f t="shared" si="1"/>
        <v>7200</v>
      </c>
      <c r="AS9" s="13">
        <f t="shared" si="2"/>
        <v>0</v>
      </c>
      <c r="AT9" s="13">
        <f t="shared" si="3"/>
        <v>7200</v>
      </c>
      <c r="AU9" s="13">
        <f t="shared" si="4"/>
        <v>108255</v>
      </c>
      <c r="AV9" s="31" t="s">
        <v>9</v>
      </c>
      <c r="AW9" s="32">
        <f t="shared" si="5"/>
        <v>108255</v>
      </c>
      <c r="AX9" s="13">
        <v>0</v>
      </c>
      <c r="AY9" s="13">
        <f t="shared" si="6"/>
        <v>108255</v>
      </c>
    </row>
    <row r="10" spans="1:51" ht="61.2" x14ac:dyDescent="0.2">
      <c r="A10" s="8">
        <v>550</v>
      </c>
      <c r="B10" s="35" t="s">
        <v>44</v>
      </c>
      <c r="C10" s="9" t="s">
        <v>3</v>
      </c>
      <c r="D10" s="9" t="s">
        <v>4</v>
      </c>
      <c r="E10" s="9" t="s">
        <v>4</v>
      </c>
      <c r="F10" s="35" t="s">
        <v>45</v>
      </c>
      <c r="G10" s="9" t="s">
        <v>46</v>
      </c>
      <c r="H10" s="9" t="s">
        <v>30</v>
      </c>
      <c r="I10" s="9" t="s">
        <v>27</v>
      </c>
      <c r="J10" s="9" t="s">
        <v>5</v>
      </c>
      <c r="K10" s="9" t="s">
        <v>13</v>
      </c>
      <c r="L10" s="10">
        <v>28</v>
      </c>
      <c r="M10" s="10">
        <v>28</v>
      </c>
      <c r="N10" s="10">
        <v>0</v>
      </c>
      <c r="O10" s="10">
        <v>0</v>
      </c>
      <c r="P10" s="11">
        <v>69880</v>
      </c>
      <c r="Q10" s="11">
        <v>69880</v>
      </c>
      <c r="R10" s="11">
        <v>0</v>
      </c>
      <c r="S10" s="11">
        <v>279520</v>
      </c>
      <c r="T10" s="11">
        <v>279520</v>
      </c>
      <c r="U10" s="11">
        <v>0</v>
      </c>
      <c r="V10" s="11">
        <v>349400</v>
      </c>
      <c r="W10" s="11">
        <v>22000</v>
      </c>
      <c r="X10" s="12">
        <v>0.8</v>
      </c>
      <c r="Y10" s="12">
        <v>6.2965082999427588E-2</v>
      </c>
      <c r="Z10" s="11">
        <v>9982.8571428571431</v>
      </c>
      <c r="AA10" s="11">
        <v>0</v>
      </c>
      <c r="AB10" s="13">
        <v>28</v>
      </c>
      <c r="AC10" s="13">
        <v>4</v>
      </c>
      <c r="AD10" s="13">
        <v>1000</v>
      </c>
      <c r="AE10" s="13">
        <v>700</v>
      </c>
      <c r="AF10" s="13">
        <v>0</v>
      </c>
      <c r="AG10" s="13">
        <v>0</v>
      </c>
      <c r="AH10" s="13">
        <v>0</v>
      </c>
      <c r="AI10" s="13">
        <v>0</v>
      </c>
      <c r="AJ10" s="17">
        <v>6</v>
      </c>
      <c r="AK10" s="16">
        <v>5.0999999999999996</v>
      </c>
      <c r="AL10" s="24">
        <v>0.18307086614173229</v>
      </c>
      <c r="AM10" s="13">
        <v>0.78343351797113692</v>
      </c>
      <c r="AN10" s="13">
        <v>0.9950900163666121</v>
      </c>
      <c r="AO10" s="13">
        <v>0.15246636771300445</v>
      </c>
      <c r="AP10" s="13">
        <v>1.9309899020507535</v>
      </c>
      <c r="AQ10" s="13">
        <f t="shared" si="0"/>
        <v>279520</v>
      </c>
      <c r="AR10" s="13">
        <f t="shared" si="1"/>
        <v>8960</v>
      </c>
      <c r="AS10" s="13">
        <f t="shared" si="2"/>
        <v>0</v>
      </c>
      <c r="AT10" s="13">
        <f t="shared" si="3"/>
        <v>8960</v>
      </c>
      <c r="AU10" s="13">
        <f t="shared" si="4"/>
        <v>288480</v>
      </c>
      <c r="AV10" s="31" t="s">
        <v>9</v>
      </c>
      <c r="AW10" s="32">
        <f t="shared" si="5"/>
        <v>288480</v>
      </c>
      <c r="AX10" s="13">
        <v>0</v>
      </c>
      <c r="AY10" s="13">
        <f t="shared" si="6"/>
        <v>288480</v>
      </c>
    </row>
    <row r="11" spans="1:51" ht="40.799999999999997" x14ac:dyDescent="0.2">
      <c r="A11" s="8">
        <v>551</v>
      </c>
      <c r="B11" s="35" t="s">
        <v>47</v>
      </c>
      <c r="C11" s="9" t="s">
        <v>21</v>
      </c>
      <c r="D11" s="9" t="s">
        <v>4</v>
      </c>
      <c r="E11" s="9" t="s">
        <v>4</v>
      </c>
      <c r="F11" s="35" t="s">
        <v>48</v>
      </c>
      <c r="G11" s="9" t="s">
        <v>49</v>
      </c>
      <c r="H11" s="9" t="s">
        <v>30</v>
      </c>
      <c r="I11" s="9" t="s">
        <v>12</v>
      </c>
      <c r="J11" s="9" t="s">
        <v>25</v>
      </c>
      <c r="K11" s="9" t="s">
        <v>13</v>
      </c>
      <c r="L11" s="10">
        <v>20</v>
      </c>
      <c r="M11" s="10">
        <v>0</v>
      </c>
      <c r="N11" s="10">
        <v>20</v>
      </c>
      <c r="O11" s="10">
        <v>0</v>
      </c>
      <c r="P11" s="11">
        <v>50000</v>
      </c>
      <c r="Q11" s="11">
        <v>50000</v>
      </c>
      <c r="R11" s="11">
        <v>0</v>
      </c>
      <c r="S11" s="11">
        <v>200000</v>
      </c>
      <c r="T11" s="11">
        <v>200000</v>
      </c>
      <c r="U11" s="11">
        <v>0</v>
      </c>
      <c r="V11" s="11">
        <v>250000</v>
      </c>
      <c r="W11" s="11">
        <v>37500</v>
      </c>
      <c r="X11" s="12">
        <v>0.8</v>
      </c>
      <c r="Y11" s="12">
        <v>0.15</v>
      </c>
      <c r="Z11" s="11">
        <v>10000</v>
      </c>
      <c r="AA11" s="11">
        <v>0</v>
      </c>
      <c r="AB11" s="13">
        <v>20</v>
      </c>
      <c r="AC11" s="13">
        <v>8</v>
      </c>
      <c r="AD11" s="13">
        <v>1100</v>
      </c>
      <c r="AE11" s="13">
        <v>1100</v>
      </c>
      <c r="AF11" s="13">
        <v>0</v>
      </c>
      <c r="AG11" s="13">
        <v>0</v>
      </c>
      <c r="AH11" s="13">
        <v>0</v>
      </c>
      <c r="AI11" s="13">
        <v>0</v>
      </c>
      <c r="AJ11" s="17">
        <v>0</v>
      </c>
      <c r="AK11" s="16">
        <v>2.6</v>
      </c>
      <c r="AL11" s="24">
        <v>0</v>
      </c>
      <c r="AM11" s="13">
        <v>1</v>
      </c>
      <c r="AN11" s="13">
        <v>1</v>
      </c>
      <c r="AO11" s="13">
        <v>4.035874439461884E-2</v>
      </c>
      <c r="AP11" s="13">
        <v>2.0403587443946187</v>
      </c>
      <c r="AQ11" s="13">
        <f t="shared" si="0"/>
        <v>200000</v>
      </c>
      <c r="AR11" s="13">
        <f t="shared" si="1"/>
        <v>12800</v>
      </c>
      <c r="AS11" s="13">
        <f t="shared" si="2"/>
        <v>0</v>
      </c>
      <c r="AT11" s="13">
        <f t="shared" si="3"/>
        <v>12800</v>
      </c>
      <c r="AU11" s="13">
        <f t="shared" si="4"/>
        <v>212800</v>
      </c>
      <c r="AV11" s="31" t="s">
        <v>9</v>
      </c>
      <c r="AW11" s="32">
        <f t="shared" si="5"/>
        <v>212800</v>
      </c>
      <c r="AX11" s="13">
        <v>0</v>
      </c>
      <c r="AY11" s="13">
        <f t="shared" si="6"/>
        <v>212800</v>
      </c>
    </row>
    <row r="12" spans="1:51" ht="40.799999999999997" x14ac:dyDescent="0.2">
      <c r="A12" s="8">
        <v>552</v>
      </c>
      <c r="B12" s="35" t="s">
        <v>50</v>
      </c>
      <c r="C12" s="9" t="s">
        <v>3</v>
      </c>
      <c r="D12" s="9" t="s">
        <v>4</v>
      </c>
      <c r="E12" s="9" t="s">
        <v>4</v>
      </c>
      <c r="F12" s="35" t="s">
        <v>51</v>
      </c>
      <c r="G12" s="9" t="s">
        <v>52</v>
      </c>
      <c r="H12" s="9" t="s">
        <v>30</v>
      </c>
      <c r="I12" s="9" t="s">
        <v>12</v>
      </c>
      <c r="J12" s="9" t="s">
        <v>11</v>
      </c>
      <c r="K12" s="9" t="s">
        <v>8</v>
      </c>
      <c r="L12" s="10">
        <v>50</v>
      </c>
      <c r="M12" s="10">
        <v>50</v>
      </c>
      <c r="N12" s="10">
        <v>0</v>
      </c>
      <c r="O12" s="10">
        <v>0</v>
      </c>
      <c r="P12" s="11">
        <v>122008.72</v>
      </c>
      <c r="Q12" s="11">
        <v>122008.72</v>
      </c>
      <c r="R12" s="11">
        <v>0</v>
      </c>
      <c r="S12" s="11">
        <v>488034.88</v>
      </c>
      <c r="T12" s="11">
        <v>488034.88</v>
      </c>
      <c r="U12" s="11">
        <v>0</v>
      </c>
      <c r="V12" s="11">
        <v>610043.6</v>
      </c>
      <c r="W12" s="11">
        <v>0</v>
      </c>
      <c r="X12" s="12">
        <v>0.8</v>
      </c>
      <c r="Y12" s="12">
        <v>0</v>
      </c>
      <c r="Z12" s="11">
        <v>9760.6975999999995</v>
      </c>
      <c r="AA12" s="11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7">
        <v>1</v>
      </c>
      <c r="AK12" s="16">
        <v>2.6</v>
      </c>
      <c r="AL12" s="24">
        <v>0.15706806282722513</v>
      </c>
      <c r="AM12" s="13">
        <v>0.81419393198672108</v>
      </c>
      <c r="AN12" s="13">
        <v>0.99918166939443531</v>
      </c>
      <c r="AO12" s="13">
        <v>4.035874439461884E-2</v>
      </c>
      <c r="AP12" s="13">
        <v>1.8537343457757753</v>
      </c>
      <c r="AQ12" s="13">
        <f t="shared" si="0"/>
        <v>488034.88</v>
      </c>
      <c r="AR12" s="13">
        <f t="shared" si="1"/>
        <v>0</v>
      </c>
      <c r="AS12" s="13">
        <f t="shared" si="2"/>
        <v>0</v>
      </c>
      <c r="AT12" s="13">
        <f t="shared" si="3"/>
        <v>0</v>
      </c>
      <c r="AU12" s="13">
        <f t="shared" si="4"/>
        <v>488034.88</v>
      </c>
      <c r="AV12" s="31" t="s">
        <v>9</v>
      </c>
      <c r="AW12" s="32">
        <f t="shared" si="5"/>
        <v>488034.88</v>
      </c>
      <c r="AX12" s="13">
        <v>0</v>
      </c>
      <c r="AY12" s="13">
        <f t="shared" si="6"/>
        <v>488034.88</v>
      </c>
    </row>
    <row r="13" spans="1:51" ht="61.2" x14ac:dyDescent="0.2">
      <c r="A13" s="8">
        <v>553</v>
      </c>
      <c r="B13" s="35" t="s">
        <v>53</v>
      </c>
      <c r="C13" s="9" t="s">
        <v>21</v>
      </c>
      <c r="D13" s="9" t="s">
        <v>4</v>
      </c>
      <c r="E13" s="9" t="s">
        <v>4</v>
      </c>
      <c r="F13" s="35" t="s">
        <v>54</v>
      </c>
      <c r="G13" s="9" t="s">
        <v>55</v>
      </c>
      <c r="H13" s="9" t="s">
        <v>30</v>
      </c>
      <c r="I13" s="9" t="s">
        <v>25</v>
      </c>
      <c r="J13" s="9" t="s">
        <v>27</v>
      </c>
      <c r="K13" s="9" t="s">
        <v>13</v>
      </c>
      <c r="L13" s="10">
        <v>15</v>
      </c>
      <c r="M13" s="10">
        <v>0</v>
      </c>
      <c r="N13" s="10">
        <v>15</v>
      </c>
      <c r="O13" s="10">
        <v>0</v>
      </c>
      <c r="P13" s="11">
        <v>38000</v>
      </c>
      <c r="Q13" s="11">
        <v>38000</v>
      </c>
      <c r="R13" s="11">
        <v>0</v>
      </c>
      <c r="S13" s="11">
        <v>150000</v>
      </c>
      <c r="T13" s="11">
        <v>150000</v>
      </c>
      <c r="U13" s="11">
        <v>0</v>
      </c>
      <c r="V13" s="11">
        <v>188000</v>
      </c>
      <c r="W13" s="11">
        <v>28000</v>
      </c>
      <c r="X13" s="12">
        <v>0.7978723404255319</v>
      </c>
      <c r="Y13" s="12">
        <v>0.14893617021276595</v>
      </c>
      <c r="Z13" s="11">
        <v>10000</v>
      </c>
      <c r="AA13" s="11">
        <v>0</v>
      </c>
      <c r="AB13" s="13">
        <v>15</v>
      </c>
      <c r="AC13" s="13">
        <v>4</v>
      </c>
      <c r="AD13" s="13">
        <v>1000</v>
      </c>
      <c r="AE13" s="13">
        <v>1000</v>
      </c>
      <c r="AF13" s="13">
        <v>0</v>
      </c>
      <c r="AG13" s="13">
        <v>0</v>
      </c>
      <c r="AH13" s="13">
        <v>0</v>
      </c>
      <c r="AI13" s="13">
        <v>0</v>
      </c>
      <c r="AJ13" s="17">
        <v>0</v>
      </c>
      <c r="AK13" s="16">
        <v>4.5</v>
      </c>
      <c r="AL13" s="24">
        <v>0</v>
      </c>
      <c r="AM13" s="13">
        <v>1</v>
      </c>
      <c r="AN13" s="13">
        <v>1</v>
      </c>
      <c r="AO13" s="13">
        <v>0.12556053811659193</v>
      </c>
      <c r="AP13" s="13">
        <v>2.1255605381165918</v>
      </c>
      <c r="AQ13" s="13">
        <f t="shared" si="0"/>
        <v>150000</v>
      </c>
      <c r="AR13" s="13">
        <f t="shared" si="1"/>
        <v>4800</v>
      </c>
      <c r="AS13" s="13">
        <f t="shared" si="2"/>
        <v>0</v>
      </c>
      <c r="AT13" s="13">
        <f t="shared" si="3"/>
        <v>4800</v>
      </c>
      <c r="AU13" s="13">
        <f t="shared" si="4"/>
        <v>154800</v>
      </c>
      <c r="AV13" s="31" t="s">
        <v>9</v>
      </c>
      <c r="AW13" s="32">
        <f t="shared" si="5"/>
        <v>154800</v>
      </c>
      <c r="AX13" s="13">
        <v>0</v>
      </c>
      <c r="AY13" s="13">
        <f t="shared" si="6"/>
        <v>154800</v>
      </c>
    </row>
    <row r="14" spans="1:51" ht="40.799999999999997" x14ac:dyDescent="0.2">
      <c r="A14" s="8">
        <v>554</v>
      </c>
      <c r="B14" s="35" t="s">
        <v>56</v>
      </c>
      <c r="C14" s="9" t="s">
        <v>3</v>
      </c>
      <c r="D14" s="9" t="s">
        <v>4</v>
      </c>
      <c r="E14" s="9" t="s">
        <v>4</v>
      </c>
      <c r="F14" s="35" t="s">
        <v>57</v>
      </c>
      <c r="G14" s="9" t="s">
        <v>58</v>
      </c>
      <c r="H14" s="9" t="s">
        <v>30</v>
      </c>
      <c r="I14" s="9" t="s">
        <v>23</v>
      </c>
      <c r="J14" s="9" t="s">
        <v>16</v>
      </c>
      <c r="K14" s="9" t="s">
        <v>13</v>
      </c>
      <c r="L14" s="10">
        <v>75</v>
      </c>
      <c r="M14" s="10">
        <v>75</v>
      </c>
      <c r="N14" s="10">
        <v>0</v>
      </c>
      <c r="O14" s="10">
        <v>0</v>
      </c>
      <c r="P14" s="11">
        <v>187500</v>
      </c>
      <c r="Q14" s="11">
        <v>187500</v>
      </c>
      <c r="R14" s="11">
        <v>0</v>
      </c>
      <c r="S14" s="11">
        <v>750000</v>
      </c>
      <c r="T14" s="11">
        <v>750000</v>
      </c>
      <c r="U14" s="11">
        <v>0</v>
      </c>
      <c r="V14" s="11">
        <v>937500</v>
      </c>
      <c r="W14" s="11">
        <v>75000</v>
      </c>
      <c r="X14" s="12">
        <v>0.8</v>
      </c>
      <c r="Y14" s="12">
        <v>0.08</v>
      </c>
      <c r="Z14" s="11">
        <v>10000</v>
      </c>
      <c r="AA14" s="11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7">
        <v>4</v>
      </c>
      <c r="AK14" s="16">
        <v>3.9</v>
      </c>
      <c r="AL14" s="24">
        <v>0.16535433070866143</v>
      </c>
      <c r="AM14" s="13">
        <v>0.80439156461909134</v>
      </c>
      <c r="AN14" s="13">
        <v>0.99672667757774136</v>
      </c>
      <c r="AO14" s="13">
        <v>9.8654708520179379E-2</v>
      </c>
      <c r="AP14" s="13">
        <v>1.899772950717012</v>
      </c>
      <c r="AQ14" s="13">
        <f t="shared" si="0"/>
        <v>750000</v>
      </c>
      <c r="AR14" s="13">
        <f t="shared" si="1"/>
        <v>0</v>
      </c>
      <c r="AS14" s="13">
        <f t="shared" si="2"/>
        <v>0</v>
      </c>
      <c r="AT14" s="13">
        <f t="shared" si="3"/>
        <v>0</v>
      </c>
      <c r="AU14" s="13">
        <f t="shared" si="4"/>
        <v>750000</v>
      </c>
      <c r="AV14" s="31" t="s">
        <v>9</v>
      </c>
      <c r="AW14" s="32">
        <f t="shared" si="5"/>
        <v>750000</v>
      </c>
      <c r="AX14" s="13">
        <v>0</v>
      </c>
      <c r="AY14" s="13">
        <f t="shared" si="6"/>
        <v>750000</v>
      </c>
    </row>
    <row r="15" spans="1:51" ht="51" x14ac:dyDescent="0.2">
      <c r="A15" s="8">
        <v>555</v>
      </c>
      <c r="B15" s="35" t="s">
        <v>59</v>
      </c>
      <c r="C15" s="9" t="s">
        <v>3</v>
      </c>
      <c r="D15" s="9" t="s">
        <v>4</v>
      </c>
      <c r="E15" s="9" t="s">
        <v>4</v>
      </c>
      <c r="F15" s="35" t="s">
        <v>60</v>
      </c>
      <c r="G15" s="9" t="s">
        <v>61</v>
      </c>
      <c r="H15" s="9" t="s">
        <v>30</v>
      </c>
      <c r="I15" s="9" t="s">
        <v>15</v>
      </c>
      <c r="J15" s="9" t="s">
        <v>16</v>
      </c>
      <c r="K15" s="9" t="s">
        <v>13</v>
      </c>
      <c r="L15" s="10">
        <v>45</v>
      </c>
      <c r="M15" s="10">
        <v>45</v>
      </c>
      <c r="N15" s="10">
        <v>0</v>
      </c>
      <c r="O15" s="10">
        <v>0</v>
      </c>
      <c r="P15" s="11">
        <v>112500</v>
      </c>
      <c r="Q15" s="11">
        <v>112500</v>
      </c>
      <c r="R15" s="11">
        <v>0</v>
      </c>
      <c r="S15" s="11">
        <v>450000</v>
      </c>
      <c r="T15" s="11">
        <v>450000</v>
      </c>
      <c r="U15" s="11">
        <v>0</v>
      </c>
      <c r="V15" s="11">
        <v>562500</v>
      </c>
      <c r="W15" s="11">
        <v>84375</v>
      </c>
      <c r="X15" s="12">
        <v>0.8</v>
      </c>
      <c r="Y15" s="12">
        <v>0.15</v>
      </c>
      <c r="Z15" s="11">
        <v>10000</v>
      </c>
      <c r="AA15" s="11">
        <v>0</v>
      </c>
      <c r="AB15" s="13">
        <v>45</v>
      </c>
      <c r="AC15" s="13">
        <v>3</v>
      </c>
      <c r="AD15" s="13">
        <v>1200</v>
      </c>
      <c r="AE15" s="13">
        <v>1200</v>
      </c>
      <c r="AF15" s="13">
        <v>0</v>
      </c>
      <c r="AG15" s="13">
        <v>0</v>
      </c>
      <c r="AH15" s="13">
        <v>0</v>
      </c>
      <c r="AI15" s="13">
        <v>0</v>
      </c>
      <c r="AJ15" s="17">
        <v>8</v>
      </c>
      <c r="AK15" s="16">
        <v>2.9</v>
      </c>
      <c r="AL15" s="24">
        <v>0.30196629213483145</v>
      </c>
      <c r="AM15" s="13">
        <v>0.64278435473008899</v>
      </c>
      <c r="AN15" s="13">
        <v>0.99345335515548283</v>
      </c>
      <c r="AO15" s="13">
        <v>5.3811659192825108E-2</v>
      </c>
      <c r="AP15" s="13">
        <v>1.6900493690783969</v>
      </c>
      <c r="AQ15" s="13">
        <f t="shared" si="0"/>
        <v>450000</v>
      </c>
      <c r="AR15" s="13">
        <f t="shared" si="1"/>
        <v>10800</v>
      </c>
      <c r="AS15" s="13">
        <f t="shared" si="2"/>
        <v>0</v>
      </c>
      <c r="AT15" s="13">
        <f t="shared" si="3"/>
        <v>10800</v>
      </c>
      <c r="AU15" s="13">
        <f t="shared" si="4"/>
        <v>460800</v>
      </c>
      <c r="AV15" s="31" t="s">
        <v>9</v>
      </c>
      <c r="AW15" s="32">
        <f t="shared" si="5"/>
        <v>460800</v>
      </c>
      <c r="AX15" s="13">
        <v>0</v>
      </c>
      <c r="AY15" s="13">
        <f t="shared" si="6"/>
        <v>460800</v>
      </c>
    </row>
    <row r="16" spans="1:51" ht="61.2" x14ac:dyDescent="0.2">
      <c r="A16" s="8">
        <v>556</v>
      </c>
      <c r="B16" s="35" t="s">
        <v>62</v>
      </c>
      <c r="C16" s="9" t="s">
        <v>3</v>
      </c>
      <c r="D16" s="9" t="s">
        <v>4</v>
      </c>
      <c r="E16" s="9" t="s">
        <v>4</v>
      </c>
      <c r="F16" s="35" t="s">
        <v>63</v>
      </c>
      <c r="G16" s="9" t="s">
        <v>64</v>
      </c>
      <c r="H16" s="9" t="s">
        <v>30</v>
      </c>
      <c r="I16" s="9" t="s">
        <v>19</v>
      </c>
      <c r="J16" s="9" t="s">
        <v>6</v>
      </c>
      <c r="K16" s="9" t="s">
        <v>7</v>
      </c>
      <c r="L16" s="10">
        <v>30</v>
      </c>
      <c r="M16" s="10">
        <v>30</v>
      </c>
      <c r="N16" s="10">
        <v>0</v>
      </c>
      <c r="O16" s="10">
        <v>0</v>
      </c>
      <c r="P16" s="11">
        <v>60000</v>
      </c>
      <c r="Q16" s="11">
        <v>60000</v>
      </c>
      <c r="R16" s="11">
        <v>0</v>
      </c>
      <c r="S16" s="11">
        <v>240000</v>
      </c>
      <c r="T16" s="11">
        <v>240000</v>
      </c>
      <c r="U16" s="11">
        <v>0</v>
      </c>
      <c r="V16" s="11">
        <v>300000</v>
      </c>
      <c r="W16" s="11">
        <v>0</v>
      </c>
      <c r="X16" s="12">
        <v>0.8</v>
      </c>
      <c r="Y16" s="12">
        <v>0</v>
      </c>
      <c r="Z16" s="11">
        <v>8000</v>
      </c>
      <c r="AA16" s="11">
        <v>0</v>
      </c>
      <c r="AB16" s="13">
        <v>30</v>
      </c>
      <c r="AC16" s="13">
        <v>8</v>
      </c>
      <c r="AD16" s="13">
        <v>750</v>
      </c>
      <c r="AE16" s="13">
        <v>550</v>
      </c>
      <c r="AF16" s="13">
        <v>0</v>
      </c>
      <c r="AG16" s="13">
        <v>0</v>
      </c>
      <c r="AH16" s="13">
        <v>0</v>
      </c>
      <c r="AI16" s="13">
        <v>0</v>
      </c>
      <c r="AJ16" s="17">
        <v>12</v>
      </c>
      <c r="AK16" s="16">
        <v>5.5</v>
      </c>
      <c r="AL16" s="24">
        <v>0.28906823184152602</v>
      </c>
      <c r="AM16" s="13">
        <v>0.65804231249030831</v>
      </c>
      <c r="AN16" s="13">
        <v>0.99018003273322419</v>
      </c>
      <c r="AO16" s="13">
        <v>0.17040358744394618</v>
      </c>
      <c r="AP16" s="13">
        <v>1.8186259326674787</v>
      </c>
      <c r="AQ16" s="13">
        <f t="shared" si="0"/>
        <v>240000</v>
      </c>
      <c r="AR16" s="13">
        <f t="shared" si="1"/>
        <v>19200</v>
      </c>
      <c r="AS16" s="13">
        <f t="shared" si="2"/>
        <v>0</v>
      </c>
      <c r="AT16" s="13">
        <f t="shared" si="3"/>
        <v>19200</v>
      </c>
      <c r="AU16" s="13">
        <f t="shared" si="4"/>
        <v>259200</v>
      </c>
      <c r="AV16" s="31" t="s">
        <v>9</v>
      </c>
      <c r="AW16" s="32">
        <f t="shared" si="5"/>
        <v>259200</v>
      </c>
      <c r="AX16" s="13">
        <v>0</v>
      </c>
      <c r="AY16" s="13">
        <f t="shared" si="6"/>
        <v>259200</v>
      </c>
    </row>
    <row r="17" spans="1:51" ht="81.599999999999994" x14ac:dyDescent="0.2">
      <c r="A17" s="8">
        <v>557</v>
      </c>
      <c r="B17" s="35" t="s">
        <v>65</v>
      </c>
      <c r="C17" s="9" t="s">
        <v>3</v>
      </c>
      <c r="D17" s="9" t="s">
        <v>4</v>
      </c>
      <c r="E17" s="9" t="s">
        <v>4</v>
      </c>
      <c r="F17" s="35" t="s">
        <v>66</v>
      </c>
      <c r="G17" s="9" t="s">
        <v>64</v>
      </c>
      <c r="H17" s="9" t="s">
        <v>30</v>
      </c>
      <c r="I17" s="9" t="s">
        <v>19</v>
      </c>
      <c r="J17" s="9" t="s">
        <v>6</v>
      </c>
      <c r="K17" s="9" t="s">
        <v>7</v>
      </c>
      <c r="L17" s="10">
        <v>10</v>
      </c>
      <c r="M17" s="10">
        <v>10</v>
      </c>
      <c r="N17" s="10">
        <v>0</v>
      </c>
      <c r="O17" s="10">
        <v>0</v>
      </c>
      <c r="P17" s="11">
        <v>20000</v>
      </c>
      <c r="Q17" s="11">
        <v>20000</v>
      </c>
      <c r="R17" s="11">
        <v>0</v>
      </c>
      <c r="S17" s="11">
        <v>80000</v>
      </c>
      <c r="T17" s="11">
        <v>80000</v>
      </c>
      <c r="U17" s="11">
        <v>0</v>
      </c>
      <c r="V17" s="11">
        <v>100000</v>
      </c>
      <c r="W17" s="11">
        <v>6100</v>
      </c>
      <c r="X17" s="12">
        <v>0.8</v>
      </c>
      <c r="Y17" s="12">
        <v>6.0999999999999999E-2</v>
      </c>
      <c r="Z17" s="11">
        <v>8000</v>
      </c>
      <c r="AA17" s="11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7">
        <v>12</v>
      </c>
      <c r="AK17" s="16">
        <v>5.5</v>
      </c>
      <c r="AL17" s="24">
        <v>0.28906823184152602</v>
      </c>
      <c r="AM17" s="13">
        <v>0.65804231249030831</v>
      </c>
      <c r="AN17" s="13">
        <v>0.99018003273322419</v>
      </c>
      <c r="AO17" s="13">
        <v>0.17040358744394618</v>
      </c>
      <c r="AP17" s="13">
        <v>1.8186259326674787</v>
      </c>
      <c r="AQ17" s="13">
        <f t="shared" si="0"/>
        <v>80000</v>
      </c>
      <c r="AR17" s="13">
        <f t="shared" si="1"/>
        <v>0</v>
      </c>
      <c r="AS17" s="13">
        <f t="shared" si="2"/>
        <v>0</v>
      </c>
      <c r="AT17" s="13">
        <f t="shared" si="3"/>
        <v>0</v>
      </c>
      <c r="AU17" s="13">
        <f t="shared" si="4"/>
        <v>80000</v>
      </c>
      <c r="AV17" s="31" t="s">
        <v>9</v>
      </c>
      <c r="AW17" s="32">
        <f t="shared" si="5"/>
        <v>80000</v>
      </c>
      <c r="AX17" s="13">
        <v>0</v>
      </c>
      <c r="AY17" s="13">
        <f t="shared" si="6"/>
        <v>80000</v>
      </c>
    </row>
    <row r="18" spans="1:51" ht="51" x14ac:dyDescent="0.2">
      <c r="A18" s="8">
        <v>558</v>
      </c>
      <c r="B18" s="35" t="s">
        <v>67</v>
      </c>
      <c r="C18" s="9" t="s">
        <v>3</v>
      </c>
      <c r="D18" s="9" t="s">
        <v>4</v>
      </c>
      <c r="E18" s="9" t="s">
        <v>4</v>
      </c>
      <c r="F18" s="35" t="s">
        <v>68</v>
      </c>
      <c r="G18" s="9" t="s">
        <v>64</v>
      </c>
      <c r="H18" s="9" t="s">
        <v>30</v>
      </c>
      <c r="I18" s="9" t="s">
        <v>19</v>
      </c>
      <c r="J18" s="9" t="s">
        <v>6</v>
      </c>
      <c r="K18" s="9" t="s">
        <v>7</v>
      </c>
      <c r="L18" s="10">
        <v>20</v>
      </c>
      <c r="M18" s="10">
        <v>20</v>
      </c>
      <c r="N18" s="10">
        <v>0</v>
      </c>
      <c r="O18" s="10">
        <v>0</v>
      </c>
      <c r="P18" s="11">
        <v>50000</v>
      </c>
      <c r="Q18" s="11">
        <v>50000</v>
      </c>
      <c r="R18" s="11">
        <v>0</v>
      </c>
      <c r="S18" s="11">
        <v>200000</v>
      </c>
      <c r="T18" s="11">
        <v>200000</v>
      </c>
      <c r="U18" s="11">
        <v>0</v>
      </c>
      <c r="V18" s="11">
        <v>250000</v>
      </c>
      <c r="W18" s="11">
        <v>30000</v>
      </c>
      <c r="X18" s="12">
        <v>0.8</v>
      </c>
      <c r="Y18" s="12">
        <v>0.12</v>
      </c>
      <c r="Z18" s="11">
        <v>10000</v>
      </c>
      <c r="AA18" s="11">
        <v>0</v>
      </c>
      <c r="AB18" s="13">
        <v>20</v>
      </c>
      <c r="AC18" s="13">
        <v>12</v>
      </c>
      <c r="AD18" s="13">
        <v>1500</v>
      </c>
      <c r="AE18" s="13">
        <v>1300</v>
      </c>
      <c r="AF18" s="13">
        <v>0</v>
      </c>
      <c r="AG18" s="13">
        <v>0</v>
      </c>
      <c r="AH18" s="13">
        <v>0</v>
      </c>
      <c r="AI18" s="13">
        <v>0</v>
      </c>
      <c r="AJ18" s="17">
        <v>12</v>
      </c>
      <c r="AK18" s="16">
        <v>5.5</v>
      </c>
      <c r="AL18" s="24">
        <v>0.28906823184152602</v>
      </c>
      <c r="AM18" s="13">
        <v>0.65804231249030831</v>
      </c>
      <c r="AN18" s="13">
        <v>0.99018003273322419</v>
      </c>
      <c r="AO18" s="13">
        <v>0.17040358744394618</v>
      </c>
      <c r="AP18" s="13">
        <v>1.8186259326674787</v>
      </c>
      <c r="AQ18" s="13">
        <f t="shared" si="0"/>
        <v>200000</v>
      </c>
      <c r="AR18" s="13">
        <f t="shared" si="1"/>
        <v>19200</v>
      </c>
      <c r="AS18" s="13">
        <f t="shared" si="2"/>
        <v>0</v>
      </c>
      <c r="AT18" s="13">
        <f t="shared" si="3"/>
        <v>19200</v>
      </c>
      <c r="AU18" s="13">
        <f t="shared" si="4"/>
        <v>219200</v>
      </c>
      <c r="AV18" s="31" t="s">
        <v>9</v>
      </c>
      <c r="AW18" s="32">
        <f t="shared" si="5"/>
        <v>219200</v>
      </c>
      <c r="AX18" s="13">
        <v>0</v>
      </c>
      <c r="AY18" s="13">
        <f t="shared" si="6"/>
        <v>219200</v>
      </c>
    </row>
    <row r="19" spans="1:51" ht="51" x14ac:dyDescent="0.2">
      <c r="A19" s="8">
        <v>559</v>
      </c>
      <c r="B19" s="35" t="s">
        <v>69</v>
      </c>
      <c r="C19" s="9" t="s">
        <v>3</v>
      </c>
      <c r="D19" s="9" t="s">
        <v>4</v>
      </c>
      <c r="E19" s="9" t="s">
        <v>4</v>
      </c>
      <c r="F19" s="35" t="s">
        <v>68</v>
      </c>
      <c r="G19" s="9" t="s">
        <v>70</v>
      </c>
      <c r="H19" s="9" t="s">
        <v>30</v>
      </c>
      <c r="I19" s="9" t="s">
        <v>19</v>
      </c>
      <c r="J19" s="9" t="s">
        <v>14</v>
      </c>
      <c r="K19" s="9" t="s">
        <v>13</v>
      </c>
      <c r="L19" s="10">
        <v>20</v>
      </c>
      <c r="M19" s="10">
        <v>20</v>
      </c>
      <c r="N19" s="10">
        <v>0</v>
      </c>
      <c r="O19" s="10">
        <v>0</v>
      </c>
      <c r="P19" s="11">
        <v>50000</v>
      </c>
      <c r="Q19" s="11">
        <v>50000</v>
      </c>
      <c r="R19" s="11">
        <v>0</v>
      </c>
      <c r="S19" s="11">
        <v>200000</v>
      </c>
      <c r="T19" s="11">
        <v>200000</v>
      </c>
      <c r="U19" s="11">
        <v>0</v>
      </c>
      <c r="V19" s="11">
        <v>250000</v>
      </c>
      <c r="W19" s="11">
        <v>30000</v>
      </c>
      <c r="X19" s="12">
        <v>0.8</v>
      </c>
      <c r="Y19" s="12">
        <v>0.12</v>
      </c>
      <c r="Z19" s="11">
        <v>10000</v>
      </c>
      <c r="AA19" s="11">
        <v>0</v>
      </c>
      <c r="AB19" s="13">
        <v>20</v>
      </c>
      <c r="AC19" s="13">
        <v>12</v>
      </c>
      <c r="AD19" s="13">
        <v>1500</v>
      </c>
      <c r="AE19" s="13">
        <v>1500</v>
      </c>
      <c r="AF19" s="13">
        <v>0</v>
      </c>
      <c r="AG19" s="13">
        <v>0</v>
      </c>
      <c r="AH19" s="13">
        <v>0</v>
      </c>
      <c r="AI19" s="13">
        <v>0</v>
      </c>
      <c r="AJ19" s="17">
        <v>1</v>
      </c>
      <c r="AK19" s="16">
        <v>5.5</v>
      </c>
      <c r="AL19" s="24">
        <v>6.3897763578274758E-2</v>
      </c>
      <c r="AM19" s="13">
        <v>0.92441116295945414</v>
      </c>
      <c r="AN19" s="13">
        <v>0.99918166939443531</v>
      </c>
      <c r="AO19" s="13">
        <v>0.17040358744394618</v>
      </c>
      <c r="AP19" s="13">
        <v>2.0939964197978358</v>
      </c>
      <c r="AQ19" s="13">
        <f t="shared" si="0"/>
        <v>200000</v>
      </c>
      <c r="AR19" s="13">
        <f t="shared" si="1"/>
        <v>19200</v>
      </c>
      <c r="AS19" s="13">
        <f t="shared" si="2"/>
        <v>0</v>
      </c>
      <c r="AT19" s="13">
        <f t="shared" si="3"/>
        <v>19200</v>
      </c>
      <c r="AU19" s="13">
        <f t="shared" si="4"/>
        <v>219200</v>
      </c>
      <c r="AV19" s="31" t="s">
        <v>9</v>
      </c>
      <c r="AW19" s="32">
        <f t="shared" si="5"/>
        <v>219200</v>
      </c>
      <c r="AX19" s="13">
        <v>0</v>
      </c>
      <c r="AY19" s="13">
        <f t="shared" si="6"/>
        <v>219200</v>
      </c>
    </row>
    <row r="20" spans="1:51" ht="40.799999999999997" x14ac:dyDescent="0.2">
      <c r="A20" s="8">
        <v>560</v>
      </c>
      <c r="B20" s="35" t="s">
        <v>71</v>
      </c>
      <c r="C20" s="9" t="s">
        <v>3</v>
      </c>
      <c r="D20" s="9" t="s">
        <v>4</v>
      </c>
      <c r="E20" s="9" t="s">
        <v>4</v>
      </c>
      <c r="F20" s="35" t="s">
        <v>72</v>
      </c>
      <c r="G20" s="9" t="s">
        <v>73</v>
      </c>
      <c r="H20" s="9" t="s">
        <v>30</v>
      </c>
      <c r="I20" s="9" t="s">
        <v>20</v>
      </c>
      <c r="J20" s="9" t="s">
        <v>26</v>
      </c>
      <c r="K20" s="9" t="s">
        <v>13</v>
      </c>
      <c r="L20" s="10">
        <v>13</v>
      </c>
      <c r="M20" s="10">
        <v>13</v>
      </c>
      <c r="N20" s="10">
        <v>0</v>
      </c>
      <c r="O20" s="10">
        <v>0</v>
      </c>
      <c r="P20" s="11">
        <v>32500.400000000001</v>
      </c>
      <c r="Q20" s="11">
        <v>32500.400000000001</v>
      </c>
      <c r="R20" s="11">
        <v>0</v>
      </c>
      <c r="S20" s="11">
        <v>130000</v>
      </c>
      <c r="T20" s="11">
        <v>130000</v>
      </c>
      <c r="U20" s="11">
        <v>0</v>
      </c>
      <c r="V20" s="11">
        <v>162500.4</v>
      </c>
      <c r="W20" s="11">
        <v>0</v>
      </c>
      <c r="X20" s="12">
        <v>0.79999803077407816</v>
      </c>
      <c r="Y20" s="12">
        <v>0</v>
      </c>
      <c r="Z20" s="11">
        <v>10000</v>
      </c>
      <c r="AA20" s="11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7">
        <v>2</v>
      </c>
      <c r="AK20" s="16">
        <v>2</v>
      </c>
      <c r="AL20" s="24">
        <v>0.18823529411764706</v>
      </c>
      <c r="AM20" s="13">
        <v>0.77732417888290961</v>
      </c>
      <c r="AN20" s="13">
        <v>0.99836333878887074</v>
      </c>
      <c r="AO20" s="13">
        <v>1.345291479820628E-2</v>
      </c>
      <c r="AP20" s="13">
        <v>1.7891404324699867</v>
      </c>
      <c r="AQ20" s="13">
        <f t="shared" si="0"/>
        <v>130000</v>
      </c>
      <c r="AR20" s="13">
        <f t="shared" si="1"/>
        <v>0</v>
      </c>
      <c r="AS20" s="13">
        <f t="shared" si="2"/>
        <v>0</v>
      </c>
      <c r="AT20" s="13">
        <f t="shared" si="3"/>
        <v>0</v>
      </c>
      <c r="AU20" s="13">
        <f t="shared" si="4"/>
        <v>130000</v>
      </c>
      <c r="AV20" s="31" t="s">
        <v>9</v>
      </c>
      <c r="AW20" s="32">
        <f t="shared" si="5"/>
        <v>130000</v>
      </c>
      <c r="AX20" s="13">
        <v>0</v>
      </c>
      <c r="AY20" s="13">
        <f t="shared" si="6"/>
        <v>130000</v>
      </c>
    </row>
    <row r="21" spans="1:51" ht="30.6" x14ac:dyDescent="0.2">
      <c r="A21" s="8">
        <v>561</v>
      </c>
      <c r="B21" s="35" t="s">
        <v>74</v>
      </c>
      <c r="C21" s="9" t="s">
        <v>21</v>
      </c>
      <c r="D21" s="9" t="s">
        <v>4</v>
      </c>
      <c r="E21" s="9" t="s">
        <v>4</v>
      </c>
      <c r="F21" s="35" t="s">
        <v>75</v>
      </c>
      <c r="G21" s="9" t="s">
        <v>76</v>
      </c>
      <c r="H21" s="9" t="s">
        <v>30</v>
      </c>
      <c r="I21" s="9" t="s">
        <v>20</v>
      </c>
      <c r="J21" s="9" t="s">
        <v>10</v>
      </c>
      <c r="K21" s="9" t="s">
        <v>8</v>
      </c>
      <c r="L21" s="10">
        <v>10</v>
      </c>
      <c r="M21" s="10">
        <v>0</v>
      </c>
      <c r="N21" s="10">
        <v>10</v>
      </c>
      <c r="O21" s="10">
        <v>0</v>
      </c>
      <c r="P21" s="11">
        <v>20000</v>
      </c>
      <c r="Q21" s="11">
        <v>20000</v>
      </c>
      <c r="R21" s="11">
        <v>0</v>
      </c>
      <c r="S21" s="11">
        <v>80000</v>
      </c>
      <c r="T21" s="11">
        <v>80000</v>
      </c>
      <c r="U21" s="11">
        <v>0</v>
      </c>
      <c r="V21" s="11">
        <v>100000</v>
      </c>
      <c r="W21" s="11">
        <v>8455</v>
      </c>
      <c r="X21" s="12">
        <v>0.8</v>
      </c>
      <c r="Y21" s="12">
        <v>8.455E-2</v>
      </c>
      <c r="Z21" s="11">
        <v>8000</v>
      </c>
      <c r="AA21" s="11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7">
        <v>11</v>
      </c>
      <c r="AK21" s="16">
        <v>2</v>
      </c>
      <c r="AL21" s="24">
        <v>0.32834224598930484</v>
      </c>
      <c r="AM21" s="13">
        <v>0.61158251657416618</v>
      </c>
      <c r="AN21" s="13">
        <v>0.99099836333878888</v>
      </c>
      <c r="AO21" s="13">
        <v>1.345291479820628E-2</v>
      </c>
      <c r="AP21" s="13">
        <v>1.6160337947111614</v>
      </c>
      <c r="AQ21" s="13">
        <f t="shared" si="0"/>
        <v>80000</v>
      </c>
      <c r="AR21" s="13">
        <f t="shared" si="1"/>
        <v>0</v>
      </c>
      <c r="AS21" s="13">
        <f t="shared" si="2"/>
        <v>0</v>
      </c>
      <c r="AT21" s="13">
        <f t="shared" si="3"/>
        <v>0</v>
      </c>
      <c r="AU21" s="13">
        <f t="shared" si="4"/>
        <v>80000</v>
      </c>
      <c r="AV21" s="31" t="s">
        <v>9</v>
      </c>
      <c r="AW21" s="32">
        <f t="shared" si="5"/>
        <v>80000</v>
      </c>
      <c r="AX21" s="13">
        <v>0</v>
      </c>
      <c r="AY21" s="13">
        <f t="shared" si="6"/>
        <v>80000</v>
      </c>
    </row>
    <row r="22" spans="1:51" ht="40.799999999999997" x14ac:dyDescent="0.2">
      <c r="A22" s="8">
        <v>562</v>
      </c>
      <c r="B22" s="35" t="s">
        <v>77</v>
      </c>
      <c r="C22" s="9" t="s">
        <v>21</v>
      </c>
      <c r="D22" s="9" t="s">
        <v>4</v>
      </c>
      <c r="E22" s="9" t="s">
        <v>4</v>
      </c>
      <c r="F22" s="35" t="s">
        <v>78</v>
      </c>
      <c r="G22" s="9" t="s">
        <v>76</v>
      </c>
      <c r="H22" s="9" t="s">
        <v>30</v>
      </c>
      <c r="I22" s="9" t="s">
        <v>20</v>
      </c>
      <c r="J22" s="9" t="s">
        <v>10</v>
      </c>
      <c r="K22" s="9" t="s">
        <v>8</v>
      </c>
      <c r="L22" s="10">
        <v>15</v>
      </c>
      <c r="M22" s="10">
        <v>0</v>
      </c>
      <c r="N22" s="10">
        <v>15</v>
      </c>
      <c r="O22" s="10">
        <v>0</v>
      </c>
      <c r="P22" s="11">
        <v>34300</v>
      </c>
      <c r="Q22" s="11">
        <v>34300</v>
      </c>
      <c r="R22" s="11">
        <v>0</v>
      </c>
      <c r="S22" s="11">
        <v>119617</v>
      </c>
      <c r="T22" s="11">
        <v>119617</v>
      </c>
      <c r="U22" s="11">
        <v>0</v>
      </c>
      <c r="V22" s="11">
        <v>153917</v>
      </c>
      <c r="W22" s="11">
        <v>1700</v>
      </c>
      <c r="X22" s="12">
        <v>0.77715262121792916</v>
      </c>
      <c r="Y22" s="12">
        <v>1.1044913817187189E-2</v>
      </c>
      <c r="Z22" s="11">
        <v>7974.4666666666662</v>
      </c>
      <c r="AA22" s="11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7">
        <v>11</v>
      </c>
      <c r="AK22" s="16">
        <v>2</v>
      </c>
      <c r="AL22" s="24">
        <v>0.32834224598930484</v>
      </c>
      <c r="AM22" s="13">
        <v>0.61158251657416618</v>
      </c>
      <c r="AN22" s="13">
        <v>0.99099836333878888</v>
      </c>
      <c r="AO22" s="13">
        <v>1.345291479820628E-2</v>
      </c>
      <c r="AP22" s="13">
        <v>1.6160337947111614</v>
      </c>
      <c r="AQ22" s="13">
        <f t="shared" si="0"/>
        <v>119617</v>
      </c>
      <c r="AR22" s="13">
        <f t="shared" si="1"/>
        <v>0</v>
      </c>
      <c r="AS22" s="13">
        <f t="shared" si="2"/>
        <v>0</v>
      </c>
      <c r="AT22" s="13">
        <f t="shared" si="3"/>
        <v>0</v>
      </c>
      <c r="AU22" s="13">
        <f t="shared" si="4"/>
        <v>119617</v>
      </c>
      <c r="AV22" s="31" t="s">
        <v>9</v>
      </c>
      <c r="AW22" s="32">
        <f t="shared" si="5"/>
        <v>119617</v>
      </c>
      <c r="AX22" s="13">
        <v>0</v>
      </c>
      <c r="AY22" s="13">
        <f t="shared" si="6"/>
        <v>119617</v>
      </c>
    </row>
    <row r="23" spans="1:51" ht="61.2" x14ac:dyDescent="0.2">
      <c r="A23" s="8">
        <v>563</v>
      </c>
      <c r="B23" s="35" t="s">
        <v>79</v>
      </c>
      <c r="C23" s="9" t="s">
        <v>3</v>
      </c>
      <c r="D23" s="9" t="s">
        <v>4</v>
      </c>
      <c r="E23" s="9" t="s">
        <v>4</v>
      </c>
      <c r="F23" s="35" t="s">
        <v>80</v>
      </c>
      <c r="G23" s="9" t="s">
        <v>81</v>
      </c>
      <c r="H23" s="9" t="s">
        <v>30</v>
      </c>
      <c r="I23" s="9" t="s">
        <v>20</v>
      </c>
      <c r="J23" s="9" t="s">
        <v>12</v>
      </c>
      <c r="K23" s="9" t="s">
        <v>8</v>
      </c>
      <c r="L23" s="10">
        <v>43</v>
      </c>
      <c r="M23" s="10">
        <v>43</v>
      </c>
      <c r="N23" s="10">
        <v>0</v>
      </c>
      <c r="O23" s="10">
        <v>0</v>
      </c>
      <c r="P23" s="11">
        <v>110000</v>
      </c>
      <c r="Q23" s="11">
        <v>110000</v>
      </c>
      <c r="R23" s="11">
        <v>0</v>
      </c>
      <c r="S23" s="11">
        <v>430000</v>
      </c>
      <c r="T23" s="11">
        <v>430000</v>
      </c>
      <c r="U23" s="11">
        <v>0</v>
      </c>
      <c r="V23" s="11">
        <v>540000</v>
      </c>
      <c r="W23" s="11">
        <v>0</v>
      </c>
      <c r="X23" s="12">
        <v>0.79629629629629628</v>
      </c>
      <c r="Y23" s="12">
        <v>0</v>
      </c>
      <c r="Z23" s="11">
        <v>10000</v>
      </c>
      <c r="AA23" s="11">
        <v>0</v>
      </c>
      <c r="AB23" s="13">
        <v>43</v>
      </c>
      <c r="AC23" s="13">
        <v>4</v>
      </c>
      <c r="AD23" s="13">
        <v>1190</v>
      </c>
      <c r="AE23" s="13">
        <v>590</v>
      </c>
      <c r="AF23" s="13">
        <v>0</v>
      </c>
      <c r="AG23" s="13">
        <v>0</v>
      </c>
      <c r="AH23" s="13">
        <v>0</v>
      </c>
      <c r="AI23" s="13">
        <v>0</v>
      </c>
      <c r="AJ23" s="17">
        <v>23</v>
      </c>
      <c r="AK23" s="16">
        <v>2</v>
      </c>
      <c r="AL23" s="24">
        <v>0.40034071550255534</v>
      </c>
      <c r="AM23" s="13">
        <v>0.52641082550959539</v>
      </c>
      <c r="AN23" s="13">
        <v>0.98117839607201307</v>
      </c>
      <c r="AO23" s="13">
        <v>1.345291479820628E-2</v>
      </c>
      <c r="AP23" s="13">
        <v>1.5210421363798148</v>
      </c>
      <c r="AQ23" s="13">
        <f t="shared" si="0"/>
        <v>430000</v>
      </c>
      <c r="AR23" s="13">
        <f t="shared" si="1"/>
        <v>13760</v>
      </c>
      <c r="AS23" s="13">
        <f t="shared" si="2"/>
        <v>0</v>
      </c>
      <c r="AT23" s="13">
        <f t="shared" si="3"/>
        <v>13760</v>
      </c>
      <c r="AU23" s="13">
        <f t="shared" si="4"/>
        <v>443760</v>
      </c>
      <c r="AV23" s="31" t="s">
        <v>9</v>
      </c>
      <c r="AW23" s="32">
        <f t="shared" si="5"/>
        <v>443760</v>
      </c>
      <c r="AX23" s="13">
        <v>0</v>
      </c>
      <c r="AY23" s="13">
        <f t="shared" si="6"/>
        <v>443760</v>
      </c>
    </row>
    <row r="24" spans="1:51" ht="61.2" x14ac:dyDescent="0.2">
      <c r="A24" s="8">
        <v>564</v>
      </c>
      <c r="B24" s="35" t="s">
        <v>82</v>
      </c>
      <c r="C24" s="9" t="s">
        <v>21</v>
      </c>
      <c r="D24" s="9" t="s">
        <v>4</v>
      </c>
      <c r="E24" s="9" t="s">
        <v>4</v>
      </c>
      <c r="F24" s="35" t="s">
        <v>83</v>
      </c>
      <c r="G24" s="9" t="s">
        <v>84</v>
      </c>
      <c r="H24" s="9" t="s">
        <v>30</v>
      </c>
      <c r="I24" s="9" t="s">
        <v>20</v>
      </c>
      <c r="J24" s="9" t="s">
        <v>14</v>
      </c>
      <c r="K24" s="9" t="s">
        <v>13</v>
      </c>
      <c r="L24" s="10">
        <v>21</v>
      </c>
      <c r="M24" s="10">
        <v>0</v>
      </c>
      <c r="N24" s="10">
        <v>21</v>
      </c>
      <c r="O24" s="10">
        <v>0</v>
      </c>
      <c r="P24" s="11">
        <v>52500</v>
      </c>
      <c r="Q24" s="11">
        <v>52500</v>
      </c>
      <c r="R24" s="11">
        <v>0</v>
      </c>
      <c r="S24" s="11">
        <v>210000</v>
      </c>
      <c r="T24" s="11">
        <v>210000</v>
      </c>
      <c r="U24" s="11">
        <v>0</v>
      </c>
      <c r="V24" s="11">
        <v>262500</v>
      </c>
      <c r="W24" s="11">
        <v>7000</v>
      </c>
      <c r="X24" s="12">
        <v>0.8</v>
      </c>
      <c r="Y24" s="12">
        <v>2.6700000000000002E-2</v>
      </c>
      <c r="Z24" s="11">
        <v>10000</v>
      </c>
      <c r="AA24" s="11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7">
        <v>4</v>
      </c>
      <c r="AK24" s="16">
        <v>2</v>
      </c>
      <c r="AL24" s="24">
        <v>0.14902807775377969</v>
      </c>
      <c r="AM24" s="13">
        <v>0.82370495533858867</v>
      </c>
      <c r="AN24" s="13">
        <v>0.99672667757774136</v>
      </c>
      <c r="AO24" s="13">
        <v>1.345291479820628E-2</v>
      </c>
      <c r="AP24" s="13">
        <v>1.8338845477145365</v>
      </c>
      <c r="AQ24" s="13">
        <f t="shared" si="0"/>
        <v>210000</v>
      </c>
      <c r="AR24" s="13">
        <f t="shared" si="1"/>
        <v>0</v>
      </c>
      <c r="AS24" s="13">
        <f t="shared" si="2"/>
        <v>0</v>
      </c>
      <c r="AT24" s="13">
        <f t="shared" si="3"/>
        <v>0</v>
      </c>
      <c r="AU24" s="13">
        <f t="shared" si="4"/>
        <v>210000</v>
      </c>
      <c r="AV24" s="31" t="s">
        <v>9</v>
      </c>
      <c r="AW24" s="32">
        <f t="shared" si="5"/>
        <v>210000</v>
      </c>
      <c r="AX24" s="13">
        <v>0</v>
      </c>
      <c r="AY24" s="13">
        <f t="shared" si="6"/>
        <v>210000</v>
      </c>
    </row>
    <row r="25" spans="1:51" ht="30.6" x14ac:dyDescent="0.2">
      <c r="A25" s="8">
        <v>565</v>
      </c>
      <c r="B25" s="35" t="s">
        <v>85</v>
      </c>
      <c r="C25" s="9" t="s">
        <v>3</v>
      </c>
      <c r="D25" s="9" t="s">
        <v>4</v>
      </c>
      <c r="E25" s="9" t="s">
        <v>4</v>
      </c>
      <c r="F25" s="35" t="s">
        <v>86</v>
      </c>
      <c r="G25" s="9" t="s">
        <v>87</v>
      </c>
      <c r="H25" s="9" t="s">
        <v>30</v>
      </c>
      <c r="I25" s="9" t="s">
        <v>20</v>
      </c>
      <c r="J25" s="9" t="s">
        <v>28</v>
      </c>
      <c r="K25" s="9" t="s">
        <v>13</v>
      </c>
      <c r="L25" s="10">
        <v>24</v>
      </c>
      <c r="M25" s="10">
        <v>24</v>
      </c>
      <c r="N25" s="10">
        <v>0</v>
      </c>
      <c r="O25" s="10">
        <v>0</v>
      </c>
      <c r="P25" s="11">
        <v>27200</v>
      </c>
      <c r="Q25" s="11">
        <v>27200</v>
      </c>
      <c r="R25" s="11">
        <v>0</v>
      </c>
      <c r="S25" s="11">
        <v>108800</v>
      </c>
      <c r="T25" s="11">
        <v>108800</v>
      </c>
      <c r="U25" s="11">
        <v>0</v>
      </c>
      <c r="V25" s="11">
        <v>136000</v>
      </c>
      <c r="W25" s="11">
        <v>7995</v>
      </c>
      <c r="X25" s="12">
        <v>0.8</v>
      </c>
      <c r="Y25" s="12">
        <v>5.8799999999999998E-2</v>
      </c>
      <c r="Z25" s="11">
        <v>4533.333333333333</v>
      </c>
      <c r="AA25" s="11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7">
        <v>7</v>
      </c>
      <c r="AK25" s="16">
        <v>2</v>
      </c>
      <c r="AL25" s="24">
        <v>0.15107102593010147</v>
      </c>
      <c r="AM25" s="13">
        <v>0.82128821853694622</v>
      </c>
      <c r="AN25" s="13">
        <v>0.99427168576104741</v>
      </c>
      <c r="AO25" s="13">
        <v>1.345291479820628E-2</v>
      </c>
      <c r="AP25" s="13">
        <v>1.8290128190962001</v>
      </c>
      <c r="AQ25" s="13">
        <f t="shared" si="0"/>
        <v>108800</v>
      </c>
      <c r="AR25" s="13">
        <f t="shared" si="1"/>
        <v>0</v>
      </c>
      <c r="AS25" s="13">
        <f t="shared" si="2"/>
        <v>0</v>
      </c>
      <c r="AT25" s="13">
        <f t="shared" si="3"/>
        <v>0</v>
      </c>
      <c r="AU25" s="13">
        <f t="shared" si="4"/>
        <v>108800</v>
      </c>
      <c r="AV25" s="31" t="s">
        <v>9</v>
      </c>
      <c r="AW25" s="32">
        <f t="shared" si="5"/>
        <v>108800</v>
      </c>
      <c r="AX25" s="13">
        <v>0</v>
      </c>
      <c r="AY25" s="13">
        <f t="shared" si="6"/>
        <v>108800</v>
      </c>
    </row>
    <row r="26" spans="1:51" ht="40.799999999999997" x14ac:dyDescent="0.2">
      <c r="A26" s="8">
        <v>566</v>
      </c>
      <c r="B26" s="35" t="s">
        <v>88</v>
      </c>
      <c r="C26" s="9" t="s">
        <v>3</v>
      </c>
      <c r="D26" s="9" t="s">
        <v>4</v>
      </c>
      <c r="E26" s="9" t="s">
        <v>4</v>
      </c>
      <c r="F26" s="35" t="s">
        <v>89</v>
      </c>
      <c r="G26" s="9" t="s">
        <v>90</v>
      </c>
      <c r="H26" s="9" t="s">
        <v>30</v>
      </c>
      <c r="I26" s="9" t="s">
        <v>20</v>
      </c>
      <c r="J26" s="9" t="s">
        <v>15</v>
      </c>
      <c r="K26" s="9" t="s">
        <v>8</v>
      </c>
      <c r="L26" s="10">
        <v>16</v>
      </c>
      <c r="M26" s="10">
        <v>16</v>
      </c>
      <c r="N26" s="10">
        <v>0</v>
      </c>
      <c r="O26" s="10">
        <v>0</v>
      </c>
      <c r="P26" s="11">
        <v>25699.5</v>
      </c>
      <c r="Q26" s="11">
        <v>25699.5</v>
      </c>
      <c r="R26" s="11">
        <v>0</v>
      </c>
      <c r="S26" s="11">
        <v>102798</v>
      </c>
      <c r="T26" s="11">
        <v>102798</v>
      </c>
      <c r="U26" s="11">
        <v>0</v>
      </c>
      <c r="V26" s="11">
        <v>128497.5</v>
      </c>
      <c r="W26" s="11">
        <v>4000</v>
      </c>
      <c r="X26" s="12">
        <v>0.8</v>
      </c>
      <c r="Y26" s="12">
        <v>3.1129010292029032E-2</v>
      </c>
      <c r="Z26" s="11">
        <v>6424.875</v>
      </c>
      <c r="AA26" s="11">
        <v>0</v>
      </c>
      <c r="AB26" s="13">
        <v>16</v>
      </c>
      <c r="AC26" s="13">
        <v>4</v>
      </c>
      <c r="AD26" s="13">
        <v>1250</v>
      </c>
      <c r="AE26" s="13">
        <v>800</v>
      </c>
      <c r="AF26" s="13">
        <v>0</v>
      </c>
      <c r="AG26" s="13">
        <v>0</v>
      </c>
      <c r="AH26" s="13">
        <v>0</v>
      </c>
      <c r="AI26" s="13">
        <v>0</v>
      </c>
      <c r="AJ26" s="17">
        <v>9</v>
      </c>
      <c r="AK26" s="16">
        <v>2</v>
      </c>
      <c r="AL26" s="24">
        <v>0.50975609756097562</v>
      </c>
      <c r="AM26" s="13">
        <v>0.39697622528275756</v>
      </c>
      <c r="AN26" s="13">
        <v>0.99263502454991814</v>
      </c>
      <c r="AO26" s="13">
        <v>1.345291479820628E-2</v>
      </c>
      <c r="AP26" s="13">
        <v>1.4030641646308821</v>
      </c>
      <c r="AQ26" s="13">
        <f t="shared" si="0"/>
        <v>102798</v>
      </c>
      <c r="AR26" s="13">
        <f t="shared" si="1"/>
        <v>5120</v>
      </c>
      <c r="AS26" s="13">
        <f t="shared" si="2"/>
        <v>0</v>
      </c>
      <c r="AT26" s="13">
        <f t="shared" si="3"/>
        <v>5120</v>
      </c>
      <c r="AU26" s="13">
        <f t="shared" si="4"/>
        <v>107918</v>
      </c>
      <c r="AV26" s="31" t="s">
        <v>9</v>
      </c>
      <c r="AW26" s="32">
        <f t="shared" si="5"/>
        <v>107918</v>
      </c>
      <c r="AX26" s="13">
        <v>0</v>
      </c>
      <c r="AY26" s="13">
        <f t="shared" si="6"/>
        <v>107918</v>
      </c>
    </row>
    <row r="27" spans="1:51" ht="51" x14ac:dyDescent="0.2">
      <c r="A27" s="8">
        <v>567</v>
      </c>
      <c r="B27" s="35" t="s">
        <v>91</v>
      </c>
      <c r="C27" s="9" t="s">
        <v>3</v>
      </c>
      <c r="D27" s="9" t="s">
        <v>4</v>
      </c>
      <c r="E27" s="9" t="s">
        <v>4</v>
      </c>
      <c r="F27" s="35" t="s">
        <v>92</v>
      </c>
      <c r="G27" s="9" t="s">
        <v>90</v>
      </c>
      <c r="H27" s="9" t="s">
        <v>30</v>
      </c>
      <c r="I27" s="9" t="s">
        <v>20</v>
      </c>
      <c r="J27" s="9" t="s">
        <v>15</v>
      </c>
      <c r="K27" s="9" t="s">
        <v>8</v>
      </c>
      <c r="L27" s="10">
        <v>10</v>
      </c>
      <c r="M27" s="10">
        <v>10</v>
      </c>
      <c r="N27" s="10">
        <v>0</v>
      </c>
      <c r="O27" s="10">
        <v>0</v>
      </c>
      <c r="P27" s="11">
        <v>25000</v>
      </c>
      <c r="Q27" s="11">
        <v>25000</v>
      </c>
      <c r="R27" s="11">
        <v>0</v>
      </c>
      <c r="S27" s="11">
        <v>100000</v>
      </c>
      <c r="T27" s="11">
        <v>100000</v>
      </c>
      <c r="U27" s="11">
        <v>0</v>
      </c>
      <c r="V27" s="11">
        <v>125000</v>
      </c>
      <c r="W27" s="11">
        <v>0</v>
      </c>
      <c r="X27" s="12">
        <v>0.8</v>
      </c>
      <c r="Y27" s="12">
        <v>0</v>
      </c>
      <c r="Z27" s="11">
        <v>10000</v>
      </c>
      <c r="AA27" s="11">
        <v>0</v>
      </c>
      <c r="AB27" s="13">
        <v>10</v>
      </c>
      <c r="AC27" s="13">
        <v>4</v>
      </c>
      <c r="AD27" s="13">
        <v>1201</v>
      </c>
      <c r="AE27" s="13">
        <v>751</v>
      </c>
      <c r="AF27" s="13">
        <v>0</v>
      </c>
      <c r="AG27" s="13">
        <v>0</v>
      </c>
      <c r="AH27" s="13">
        <v>0</v>
      </c>
      <c r="AI27" s="13">
        <v>0</v>
      </c>
      <c r="AJ27" s="17">
        <v>9</v>
      </c>
      <c r="AK27" s="16">
        <v>2</v>
      </c>
      <c r="AL27" s="24">
        <v>0.50975609756097562</v>
      </c>
      <c r="AM27" s="13">
        <v>0.39697622528275756</v>
      </c>
      <c r="AN27" s="13">
        <v>0.99263502454991814</v>
      </c>
      <c r="AO27" s="13">
        <v>1.345291479820628E-2</v>
      </c>
      <c r="AP27" s="13">
        <v>1.4030641646308821</v>
      </c>
      <c r="AQ27" s="13">
        <f t="shared" si="0"/>
        <v>100000</v>
      </c>
      <c r="AR27" s="13">
        <f t="shared" si="1"/>
        <v>3200</v>
      </c>
      <c r="AS27" s="13">
        <f t="shared" si="2"/>
        <v>0</v>
      </c>
      <c r="AT27" s="13">
        <f t="shared" si="3"/>
        <v>3200</v>
      </c>
      <c r="AU27" s="13">
        <f t="shared" si="4"/>
        <v>103200</v>
      </c>
      <c r="AV27" s="31" t="s">
        <v>9</v>
      </c>
      <c r="AW27" s="32">
        <f t="shared" si="5"/>
        <v>103200</v>
      </c>
      <c r="AX27" s="13">
        <v>0</v>
      </c>
      <c r="AY27" s="13">
        <f t="shared" si="6"/>
        <v>103200</v>
      </c>
    </row>
    <row r="28" spans="1:51" ht="40.799999999999997" x14ac:dyDescent="0.2">
      <c r="A28" s="8">
        <v>568</v>
      </c>
      <c r="B28" s="35" t="s">
        <v>93</v>
      </c>
      <c r="C28" s="9" t="s">
        <v>3</v>
      </c>
      <c r="D28" s="9" t="s">
        <v>4</v>
      </c>
      <c r="E28" s="9" t="s">
        <v>4</v>
      </c>
      <c r="F28" s="35" t="s">
        <v>94</v>
      </c>
      <c r="G28" s="9" t="s">
        <v>95</v>
      </c>
      <c r="H28" s="9" t="s">
        <v>30</v>
      </c>
      <c r="I28" s="9" t="s">
        <v>20</v>
      </c>
      <c r="J28" s="9" t="s">
        <v>17</v>
      </c>
      <c r="K28" s="9" t="s">
        <v>13</v>
      </c>
      <c r="L28" s="10">
        <v>32</v>
      </c>
      <c r="M28" s="10">
        <v>32</v>
      </c>
      <c r="N28" s="10">
        <v>0</v>
      </c>
      <c r="O28" s="10">
        <v>0</v>
      </c>
      <c r="P28" s="11">
        <v>80000</v>
      </c>
      <c r="Q28" s="11">
        <v>80000</v>
      </c>
      <c r="R28" s="11">
        <v>0</v>
      </c>
      <c r="S28" s="11">
        <v>320000</v>
      </c>
      <c r="T28" s="11">
        <v>320000</v>
      </c>
      <c r="U28" s="11">
        <v>0</v>
      </c>
      <c r="V28" s="11">
        <v>400000</v>
      </c>
      <c r="W28" s="11">
        <v>60000</v>
      </c>
      <c r="X28" s="12">
        <v>0.8</v>
      </c>
      <c r="Y28" s="12">
        <v>0.15</v>
      </c>
      <c r="Z28" s="11">
        <v>10000</v>
      </c>
      <c r="AA28" s="11">
        <v>0</v>
      </c>
      <c r="AB28" s="13">
        <v>32</v>
      </c>
      <c r="AC28" s="13">
        <v>4</v>
      </c>
      <c r="AD28" s="13">
        <v>1500</v>
      </c>
      <c r="AE28" s="13">
        <v>1100</v>
      </c>
      <c r="AF28" s="13">
        <v>0</v>
      </c>
      <c r="AG28" s="13">
        <v>0</v>
      </c>
      <c r="AH28" s="13">
        <v>0</v>
      </c>
      <c r="AI28" s="13">
        <v>0</v>
      </c>
      <c r="AJ28" s="17">
        <v>21</v>
      </c>
      <c r="AK28" s="16">
        <v>2</v>
      </c>
      <c r="AL28" s="24">
        <v>0.69383561643835612</v>
      </c>
      <c r="AM28" s="13">
        <v>0.17921654206819071</v>
      </c>
      <c r="AN28" s="13">
        <v>0.98281505728314245</v>
      </c>
      <c r="AO28" s="13">
        <v>1.345291479820628E-2</v>
      </c>
      <c r="AP28" s="13">
        <v>1.1754845141495396</v>
      </c>
      <c r="AQ28" s="13">
        <f t="shared" si="0"/>
        <v>320000</v>
      </c>
      <c r="AR28" s="13">
        <f t="shared" si="1"/>
        <v>10240</v>
      </c>
      <c r="AS28" s="13">
        <f t="shared" si="2"/>
        <v>0</v>
      </c>
      <c r="AT28" s="13">
        <f t="shared" si="3"/>
        <v>10240</v>
      </c>
      <c r="AU28" s="13">
        <f t="shared" si="4"/>
        <v>330240</v>
      </c>
      <c r="AV28" s="31" t="s">
        <v>9</v>
      </c>
      <c r="AW28" s="32">
        <f t="shared" si="5"/>
        <v>330240</v>
      </c>
      <c r="AX28" s="13">
        <v>0</v>
      </c>
      <c r="AY28" s="13">
        <f t="shared" si="6"/>
        <v>330240</v>
      </c>
    </row>
    <row r="29" spans="1:51" ht="51" x14ac:dyDescent="0.2">
      <c r="A29" s="8">
        <v>569</v>
      </c>
      <c r="B29" s="35" t="s">
        <v>96</v>
      </c>
      <c r="C29" s="9" t="s">
        <v>3</v>
      </c>
      <c r="D29" s="9" t="s">
        <v>4</v>
      </c>
      <c r="E29" s="9" t="s">
        <v>4</v>
      </c>
      <c r="F29" s="35" t="s">
        <v>97</v>
      </c>
      <c r="G29" s="9" t="s">
        <v>98</v>
      </c>
      <c r="H29" s="9" t="s">
        <v>30</v>
      </c>
      <c r="I29" s="9" t="s">
        <v>20</v>
      </c>
      <c r="J29" s="9" t="s">
        <v>18</v>
      </c>
      <c r="K29" s="9" t="s">
        <v>8</v>
      </c>
      <c r="L29" s="10">
        <v>32</v>
      </c>
      <c r="M29" s="10">
        <v>32</v>
      </c>
      <c r="N29" s="10">
        <v>0</v>
      </c>
      <c r="O29" s="10">
        <v>0</v>
      </c>
      <c r="P29" s="11">
        <v>51900</v>
      </c>
      <c r="Q29" s="11">
        <v>51900</v>
      </c>
      <c r="R29" s="11">
        <v>0</v>
      </c>
      <c r="S29" s="11">
        <v>207600</v>
      </c>
      <c r="T29" s="11">
        <v>207600</v>
      </c>
      <c r="U29" s="11">
        <v>0</v>
      </c>
      <c r="V29" s="11">
        <v>259500</v>
      </c>
      <c r="W29" s="11">
        <v>10000</v>
      </c>
      <c r="X29" s="12">
        <v>0.8</v>
      </c>
      <c r="Y29" s="12">
        <v>3.8535645472061647E-2</v>
      </c>
      <c r="Z29" s="11">
        <v>6487.5</v>
      </c>
      <c r="AA29" s="11">
        <v>0</v>
      </c>
      <c r="AB29" s="13">
        <v>32</v>
      </c>
      <c r="AC29" s="13">
        <v>10</v>
      </c>
      <c r="AD29" s="13">
        <v>1450</v>
      </c>
      <c r="AE29" s="13">
        <v>750</v>
      </c>
      <c r="AF29" s="13">
        <v>0</v>
      </c>
      <c r="AG29" s="13">
        <v>0</v>
      </c>
      <c r="AH29" s="13">
        <v>0</v>
      </c>
      <c r="AI29" s="13">
        <v>0</v>
      </c>
      <c r="AJ29" s="17">
        <v>14</v>
      </c>
      <c r="AK29" s="16">
        <v>2</v>
      </c>
      <c r="AL29" s="24">
        <v>0.49376558603491272</v>
      </c>
      <c r="AM29" s="13">
        <v>0.41589244554229576</v>
      </c>
      <c r="AN29" s="13">
        <v>0.98854337152209493</v>
      </c>
      <c r="AO29" s="13">
        <v>1.345291479820628E-2</v>
      </c>
      <c r="AP29" s="13">
        <v>1.417888731862597</v>
      </c>
      <c r="AQ29" s="13">
        <f t="shared" si="0"/>
        <v>207600</v>
      </c>
      <c r="AR29" s="13">
        <f t="shared" si="1"/>
        <v>25600</v>
      </c>
      <c r="AS29" s="13">
        <f t="shared" si="2"/>
        <v>0</v>
      </c>
      <c r="AT29" s="13">
        <f t="shared" si="3"/>
        <v>25600</v>
      </c>
      <c r="AU29" s="13">
        <f t="shared" si="4"/>
        <v>233200</v>
      </c>
      <c r="AV29" s="31" t="s">
        <v>9</v>
      </c>
      <c r="AW29" s="32">
        <f t="shared" si="5"/>
        <v>233200</v>
      </c>
      <c r="AX29" s="13">
        <v>0</v>
      </c>
      <c r="AY29" s="13">
        <f t="shared" si="6"/>
        <v>233200</v>
      </c>
    </row>
    <row r="30" spans="1:51" ht="61.2" x14ac:dyDescent="0.2">
      <c r="A30" s="8">
        <v>570</v>
      </c>
      <c r="B30" s="35" t="s">
        <v>99</v>
      </c>
      <c r="C30" s="9" t="s">
        <v>3</v>
      </c>
      <c r="D30" s="9" t="s">
        <v>4</v>
      </c>
      <c r="E30" s="9" t="s">
        <v>4</v>
      </c>
      <c r="F30" s="35" t="s">
        <v>100</v>
      </c>
      <c r="G30" s="9" t="s">
        <v>98</v>
      </c>
      <c r="H30" s="9" t="s">
        <v>30</v>
      </c>
      <c r="I30" s="9" t="s">
        <v>20</v>
      </c>
      <c r="J30" s="9" t="s">
        <v>18</v>
      </c>
      <c r="K30" s="9" t="s">
        <v>8</v>
      </c>
      <c r="L30" s="10">
        <v>44</v>
      </c>
      <c r="M30" s="10">
        <v>44</v>
      </c>
      <c r="N30" s="10">
        <v>0</v>
      </c>
      <c r="O30" s="10">
        <v>0</v>
      </c>
      <c r="P30" s="11">
        <v>25600</v>
      </c>
      <c r="Q30" s="11">
        <v>25600</v>
      </c>
      <c r="R30" s="11">
        <v>0</v>
      </c>
      <c r="S30" s="11">
        <v>102400</v>
      </c>
      <c r="T30" s="11">
        <v>102400</v>
      </c>
      <c r="U30" s="11">
        <v>0</v>
      </c>
      <c r="V30" s="11">
        <v>128000</v>
      </c>
      <c r="W30" s="11">
        <v>12800</v>
      </c>
      <c r="X30" s="12">
        <v>0.8</v>
      </c>
      <c r="Y30" s="12">
        <v>0.1</v>
      </c>
      <c r="Z30" s="11">
        <v>2327.2727272727275</v>
      </c>
      <c r="AA30" s="11">
        <v>0</v>
      </c>
      <c r="AB30" s="13">
        <v>44</v>
      </c>
      <c r="AC30" s="13">
        <v>4</v>
      </c>
      <c r="AD30" s="13">
        <v>1400</v>
      </c>
      <c r="AE30" s="13">
        <v>700</v>
      </c>
      <c r="AF30" s="13">
        <v>0</v>
      </c>
      <c r="AG30" s="13">
        <v>0</v>
      </c>
      <c r="AH30" s="13">
        <v>0</v>
      </c>
      <c r="AI30" s="13">
        <v>0</v>
      </c>
      <c r="AJ30" s="17">
        <v>14</v>
      </c>
      <c r="AK30" s="16">
        <v>2</v>
      </c>
      <c r="AL30" s="24">
        <v>0.49376558603491272</v>
      </c>
      <c r="AM30" s="13">
        <v>0.41589244554229576</v>
      </c>
      <c r="AN30" s="13">
        <v>0.98854337152209493</v>
      </c>
      <c r="AO30" s="13">
        <v>1.345291479820628E-2</v>
      </c>
      <c r="AP30" s="13">
        <v>1.417888731862597</v>
      </c>
      <c r="AQ30" s="13">
        <f t="shared" si="0"/>
        <v>102400</v>
      </c>
      <c r="AR30" s="13">
        <f t="shared" si="1"/>
        <v>14080</v>
      </c>
      <c r="AS30" s="13">
        <f t="shared" si="2"/>
        <v>0</v>
      </c>
      <c r="AT30" s="13">
        <f t="shared" si="3"/>
        <v>14080</v>
      </c>
      <c r="AU30" s="13">
        <f t="shared" si="4"/>
        <v>116480</v>
      </c>
      <c r="AV30" s="31" t="s">
        <v>9</v>
      </c>
      <c r="AW30" s="32">
        <f t="shared" si="5"/>
        <v>116480</v>
      </c>
      <c r="AX30" s="13">
        <v>0</v>
      </c>
      <c r="AY30" s="13">
        <f t="shared" si="6"/>
        <v>116480</v>
      </c>
    </row>
    <row r="31" spans="1:51" ht="51" x14ac:dyDescent="0.2">
      <c r="A31" s="8">
        <v>571</v>
      </c>
      <c r="B31" s="35" t="s">
        <v>101</v>
      </c>
      <c r="C31" s="9" t="s">
        <v>29</v>
      </c>
      <c r="D31" s="9" t="s">
        <v>4</v>
      </c>
      <c r="E31" s="9" t="s">
        <v>4</v>
      </c>
      <c r="F31" s="35" t="s">
        <v>102</v>
      </c>
      <c r="G31" s="9" t="s">
        <v>103</v>
      </c>
      <c r="H31" s="9" t="s">
        <v>30</v>
      </c>
      <c r="I31" s="9" t="s">
        <v>22</v>
      </c>
      <c r="J31" s="9" t="s">
        <v>26</v>
      </c>
      <c r="K31" s="9" t="s">
        <v>13</v>
      </c>
      <c r="L31" s="10">
        <v>5</v>
      </c>
      <c r="M31" s="10">
        <v>0</v>
      </c>
      <c r="N31" s="10">
        <v>0</v>
      </c>
      <c r="O31" s="10">
        <v>5</v>
      </c>
      <c r="P31" s="11">
        <v>6250</v>
      </c>
      <c r="Q31" s="11">
        <v>0</v>
      </c>
      <c r="R31" s="11">
        <v>6250</v>
      </c>
      <c r="S31" s="11">
        <v>25000</v>
      </c>
      <c r="T31" s="11">
        <v>0</v>
      </c>
      <c r="U31" s="11">
        <v>25000</v>
      </c>
      <c r="V31" s="11">
        <v>31250</v>
      </c>
      <c r="W31" s="11">
        <v>0</v>
      </c>
      <c r="X31" s="12">
        <v>0.8</v>
      </c>
      <c r="Y31" s="12">
        <v>0</v>
      </c>
      <c r="Z31" s="11">
        <v>0</v>
      </c>
      <c r="AA31" s="11">
        <v>5000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7">
        <v>1</v>
      </c>
      <c r="AK31" s="16">
        <v>2.8</v>
      </c>
      <c r="AL31" s="24">
        <v>5.7971014492753617E-2</v>
      </c>
      <c r="AM31" s="13">
        <v>0.93142230146756277</v>
      </c>
      <c r="AN31" s="13">
        <v>0.99918166939443531</v>
      </c>
      <c r="AO31" s="13">
        <v>4.9327354260089683E-2</v>
      </c>
      <c r="AP31" s="13">
        <v>1.9799313251220876</v>
      </c>
      <c r="AQ31" s="13">
        <f t="shared" si="0"/>
        <v>25000</v>
      </c>
      <c r="AR31" s="13">
        <f t="shared" si="1"/>
        <v>0</v>
      </c>
      <c r="AS31" s="13">
        <f t="shared" si="2"/>
        <v>0</v>
      </c>
      <c r="AT31" s="13">
        <f t="shared" si="3"/>
        <v>0</v>
      </c>
      <c r="AU31" s="13">
        <f t="shared" si="4"/>
        <v>25000</v>
      </c>
      <c r="AV31" s="31" t="s">
        <v>9</v>
      </c>
      <c r="AW31" s="32">
        <f t="shared" si="5"/>
        <v>25000</v>
      </c>
      <c r="AX31" s="13">
        <v>0</v>
      </c>
      <c r="AY31" s="13">
        <f t="shared" si="6"/>
        <v>25000</v>
      </c>
    </row>
    <row r="32" spans="1:51" ht="51" x14ac:dyDescent="0.2">
      <c r="A32" s="8">
        <v>572</v>
      </c>
      <c r="B32" s="35" t="s">
        <v>104</v>
      </c>
      <c r="C32" s="9" t="s">
        <v>3</v>
      </c>
      <c r="D32" s="9" t="s">
        <v>4</v>
      </c>
      <c r="E32" s="9" t="s">
        <v>4</v>
      </c>
      <c r="F32" s="35" t="s">
        <v>105</v>
      </c>
      <c r="G32" s="9" t="s">
        <v>106</v>
      </c>
      <c r="H32" s="9" t="s">
        <v>30</v>
      </c>
      <c r="I32" s="9" t="s">
        <v>22</v>
      </c>
      <c r="J32" s="9" t="s">
        <v>16</v>
      </c>
      <c r="K32" s="9" t="s">
        <v>13</v>
      </c>
      <c r="L32" s="10">
        <v>18</v>
      </c>
      <c r="M32" s="10">
        <v>18</v>
      </c>
      <c r="N32" s="10">
        <v>0</v>
      </c>
      <c r="O32" s="10">
        <v>0</v>
      </c>
      <c r="P32" s="11">
        <v>57400</v>
      </c>
      <c r="Q32" s="11">
        <v>57400</v>
      </c>
      <c r="R32" s="11">
        <v>0</v>
      </c>
      <c r="S32" s="11">
        <v>180000</v>
      </c>
      <c r="T32" s="11">
        <v>180000</v>
      </c>
      <c r="U32" s="11">
        <v>0</v>
      </c>
      <c r="V32" s="11">
        <v>237400</v>
      </c>
      <c r="W32" s="11">
        <v>7400</v>
      </c>
      <c r="X32" s="12">
        <v>0.75821398483572044</v>
      </c>
      <c r="Y32" s="12">
        <v>3.1171019376579609E-2</v>
      </c>
      <c r="Z32" s="11">
        <v>10000</v>
      </c>
      <c r="AA32" s="11">
        <v>0</v>
      </c>
      <c r="AB32" s="13">
        <v>18</v>
      </c>
      <c r="AC32" s="13">
        <v>4</v>
      </c>
      <c r="AD32" s="13">
        <v>970</v>
      </c>
      <c r="AE32" s="13">
        <v>550</v>
      </c>
      <c r="AF32" s="13">
        <v>0</v>
      </c>
      <c r="AG32" s="13">
        <v>0</v>
      </c>
      <c r="AH32" s="13">
        <v>0</v>
      </c>
      <c r="AI32" s="13">
        <v>0</v>
      </c>
      <c r="AJ32" s="17">
        <v>6</v>
      </c>
      <c r="AK32" s="16">
        <v>2.8</v>
      </c>
      <c r="AL32" s="24">
        <v>0.24975891996142718</v>
      </c>
      <c r="AM32" s="13">
        <v>0.70454386439894257</v>
      </c>
      <c r="AN32" s="13">
        <v>0.9950900163666121</v>
      </c>
      <c r="AO32" s="13">
        <v>4.9327354260089683E-2</v>
      </c>
      <c r="AP32" s="13">
        <v>1.7489612350256443</v>
      </c>
      <c r="AQ32" s="13">
        <f t="shared" si="0"/>
        <v>180000</v>
      </c>
      <c r="AR32" s="13">
        <f t="shared" si="1"/>
        <v>5760</v>
      </c>
      <c r="AS32" s="13">
        <f t="shared" si="2"/>
        <v>0</v>
      </c>
      <c r="AT32" s="13">
        <f t="shared" si="3"/>
        <v>5760</v>
      </c>
      <c r="AU32" s="13">
        <f t="shared" si="4"/>
        <v>185760</v>
      </c>
      <c r="AV32" s="31" t="s">
        <v>9</v>
      </c>
      <c r="AW32" s="32">
        <f t="shared" si="5"/>
        <v>185760</v>
      </c>
      <c r="AX32" s="13">
        <v>0</v>
      </c>
      <c r="AY32" s="13">
        <f t="shared" si="6"/>
        <v>185760</v>
      </c>
    </row>
    <row r="33" spans="1:51" ht="40.799999999999997" x14ac:dyDescent="0.2">
      <c r="A33" s="8">
        <v>573</v>
      </c>
      <c r="B33" s="35" t="s">
        <v>107</v>
      </c>
      <c r="C33" s="9" t="s">
        <v>3</v>
      </c>
      <c r="D33" s="9" t="s">
        <v>4</v>
      </c>
      <c r="E33" s="9" t="s">
        <v>4</v>
      </c>
      <c r="F33" s="35" t="s">
        <v>108</v>
      </c>
      <c r="G33" s="9" t="s">
        <v>109</v>
      </c>
      <c r="H33" s="9" t="s">
        <v>30</v>
      </c>
      <c r="I33" s="9" t="s">
        <v>31</v>
      </c>
      <c r="J33" s="9" t="s">
        <v>6</v>
      </c>
      <c r="K33" s="9" t="s">
        <v>7</v>
      </c>
      <c r="L33" s="10">
        <v>25</v>
      </c>
      <c r="M33" s="10">
        <v>25</v>
      </c>
      <c r="N33" s="10">
        <v>0</v>
      </c>
      <c r="O33" s="10">
        <v>0</v>
      </c>
      <c r="P33" s="11">
        <v>62500</v>
      </c>
      <c r="Q33" s="11">
        <v>62500</v>
      </c>
      <c r="R33" s="11">
        <v>0</v>
      </c>
      <c r="S33" s="11">
        <v>250000</v>
      </c>
      <c r="T33" s="11">
        <v>250000</v>
      </c>
      <c r="U33" s="11">
        <v>0</v>
      </c>
      <c r="V33" s="11">
        <v>312500</v>
      </c>
      <c r="W33" s="11">
        <v>15500</v>
      </c>
      <c r="X33" s="12">
        <v>0.8</v>
      </c>
      <c r="Y33" s="12">
        <v>4.9599999999999998E-2</v>
      </c>
      <c r="Z33" s="11">
        <v>10000</v>
      </c>
      <c r="AA33" s="11">
        <v>0</v>
      </c>
      <c r="AB33" s="13">
        <v>25</v>
      </c>
      <c r="AC33" s="13">
        <v>2</v>
      </c>
      <c r="AD33" s="13">
        <v>700</v>
      </c>
      <c r="AE33" s="13">
        <v>700</v>
      </c>
      <c r="AF33" s="13">
        <v>0</v>
      </c>
      <c r="AG33" s="13">
        <v>0</v>
      </c>
      <c r="AH33" s="13">
        <v>0</v>
      </c>
      <c r="AI33" s="13">
        <v>0</v>
      </c>
      <c r="AJ33" s="17">
        <v>8</v>
      </c>
      <c r="AK33" s="16">
        <v>4.4000000000000004</v>
      </c>
      <c r="AL33" s="24">
        <v>0.45252525252525255</v>
      </c>
      <c r="AM33" s="13">
        <v>0.4646783290316413</v>
      </c>
      <c r="AN33" s="13">
        <v>0.99345335515548283</v>
      </c>
      <c r="AO33" s="13">
        <v>0.1210762331838565</v>
      </c>
      <c r="AP33" s="13">
        <v>1.5792079173709805</v>
      </c>
      <c r="AQ33" s="13">
        <f t="shared" si="0"/>
        <v>250000</v>
      </c>
      <c r="AR33" s="13">
        <f t="shared" si="1"/>
        <v>4000</v>
      </c>
      <c r="AS33" s="13">
        <f t="shared" si="2"/>
        <v>0</v>
      </c>
      <c r="AT33" s="13">
        <f t="shared" si="3"/>
        <v>4000</v>
      </c>
      <c r="AU33" s="13">
        <f t="shared" si="4"/>
        <v>254000</v>
      </c>
      <c r="AV33" s="31" t="s">
        <v>9</v>
      </c>
      <c r="AW33" s="32">
        <f t="shared" si="5"/>
        <v>254000</v>
      </c>
      <c r="AX33" s="13">
        <v>0</v>
      </c>
      <c r="AY33" s="13">
        <f t="shared" si="6"/>
        <v>254000</v>
      </c>
    </row>
    <row r="34" spans="1:51" ht="132.6" x14ac:dyDescent="0.2">
      <c r="A34" s="8">
        <v>574</v>
      </c>
      <c r="B34" s="35" t="s">
        <v>110</v>
      </c>
      <c r="C34" s="9" t="s">
        <v>3</v>
      </c>
      <c r="D34" s="9" t="s">
        <v>4</v>
      </c>
      <c r="E34" s="9" t="s">
        <v>4</v>
      </c>
      <c r="F34" s="35" t="s">
        <v>111</v>
      </c>
      <c r="G34" s="9" t="s">
        <v>112</v>
      </c>
      <c r="H34" s="9" t="s">
        <v>30</v>
      </c>
      <c r="I34" s="9" t="s">
        <v>30</v>
      </c>
      <c r="J34" s="9" t="s">
        <v>10</v>
      </c>
      <c r="K34" s="9" t="s">
        <v>13</v>
      </c>
      <c r="L34" s="10">
        <v>10</v>
      </c>
      <c r="M34" s="10">
        <v>10</v>
      </c>
      <c r="N34" s="10">
        <v>0</v>
      </c>
      <c r="O34" s="10">
        <v>0</v>
      </c>
      <c r="P34" s="11">
        <v>10580</v>
      </c>
      <c r="Q34" s="11">
        <v>10580</v>
      </c>
      <c r="R34" s="11">
        <v>0</v>
      </c>
      <c r="S34" s="11">
        <v>42320</v>
      </c>
      <c r="T34" s="11">
        <v>42320</v>
      </c>
      <c r="U34" s="11">
        <v>0</v>
      </c>
      <c r="V34" s="11">
        <v>52900</v>
      </c>
      <c r="W34" s="11">
        <v>7900</v>
      </c>
      <c r="X34" s="12">
        <v>0.8</v>
      </c>
      <c r="Y34" s="12">
        <v>0.14933837429111532</v>
      </c>
      <c r="Z34" s="11">
        <v>4232</v>
      </c>
      <c r="AA34" s="11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10</v>
      </c>
      <c r="AG34" s="13">
        <v>6</v>
      </c>
      <c r="AH34" s="13">
        <v>600</v>
      </c>
      <c r="AI34" s="13">
        <v>600</v>
      </c>
      <c r="AJ34" s="17">
        <v>9</v>
      </c>
      <c r="AK34" s="16">
        <v>4.5</v>
      </c>
      <c r="AL34" s="24">
        <v>0.14791288566243194</v>
      </c>
      <c r="AM34" s="13">
        <v>0.82502418888513573</v>
      </c>
      <c r="AN34" s="13">
        <v>0.99263502454991814</v>
      </c>
      <c r="AO34" s="13">
        <v>0.12556053811659193</v>
      </c>
      <c r="AP34" s="13">
        <v>1.9432197515516458</v>
      </c>
      <c r="AQ34" s="13">
        <f t="shared" si="0"/>
        <v>42320</v>
      </c>
      <c r="AR34" s="13">
        <f t="shared" si="1"/>
        <v>0</v>
      </c>
      <c r="AS34" s="13">
        <f t="shared" si="2"/>
        <v>30000</v>
      </c>
      <c r="AT34" s="13">
        <f t="shared" si="3"/>
        <v>30000</v>
      </c>
      <c r="AU34" s="13">
        <f t="shared" si="4"/>
        <v>72320</v>
      </c>
      <c r="AV34" s="31" t="s">
        <v>9</v>
      </c>
      <c r="AW34" s="32">
        <f t="shared" si="5"/>
        <v>72320</v>
      </c>
      <c r="AX34" s="13">
        <v>0</v>
      </c>
      <c r="AY34" s="13">
        <f t="shared" si="6"/>
        <v>72320</v>
      </c>
    </row>
    <row r="35" spans="1:51" ht="30.6" x14ac:dyDescent="0.2">
      <c r="A35" s="8">
        <v>575</v>
      </c>
      <c r="B35" s="35" t="s">
        <v>113</v>
      </c>
      <c r="C35" s="9" t="s">
        <v>3</v>
      </c>
      <c r="D35" s="9" t="s">
        <v>4</v>
      </c>
      <c r="E35" s="9" t="s">
        <v>4</v>
      </c>
      <c r="F35" s="35" t="s">
        <v>114</v>
      </c>
      <c r="G35" s="9" t="s">
        <v>115</v>
      </c>
      <c r="H35" s="9" t="s">
        <v>30</v>
      </c>
      <c r="I35" s="9" t="s">
        <v>32</v>
      </c>
      <c r="J35" s="9" t="s">
        <v>6</v>
      </c>
      <c r="K35" s="9" t="s">
        <v>7</v>
      </c>
      <c r="L35" s="10">
        <v>72</v>
      </c>
      <c r="M35" s="10">
        <v>72</v>
      </c>
      <c r="N35" s="10">
        <v>0</v>
      </c>
      <c r="O35" s="10">
        <v>0</v>
      </c>
      <c r="P35" s="11">
        <v>180000</v>
      </c>
      <c r="Q35" s="11">
        <v>180000</v>
      </c>
      <c r="R35" s="11">
        <v>0</v>
      </c>
      <c r="S35" s="11">
        <v>720000</v>
      </c>
      <c r="T35" s="11">
        <v>720000</v>
      </c>
      <c r="U35" s="11">
        <v>0</v>
      </c>
      <c r="V35" s="11">
        <v>900000</v>
      </c>
      <c r="W35" s="11">
        <v>8000</v>
      </c>
      <c r="X35" s="12">
        <v>0.8</v>
      </c>
      <c r="Y35" s="12">
        <v>8.8000000000000005E-3</v>
      </c>
      <c r="Z35" s="11">
        <v>10000</v>
      </c>
      <c r="AA35" s="11">
        <v>0</v>
      </c>
      <c r="AB35" s="13">
        <v>72</v>
      </c>
      <c r="AC35" s="13">
        <v>4</v>
      </c>
      <c r="AD35" s="13">
        <v>560</v>
      </c>
      <c r="AE35" s="13">
        <v>155</v>
      </c>
      <c r="AF35" s="13">
        <v>0</v>
      </c>
      <c r="AG35" s="13">
        <v>0</v>
      </c>
      <c r="AH35" s="13">
        <v>0</v>
      </c>
      <c r="AI35" s="13">
        <v>0</v>
      </c>
      <c r="AJ35" s="17">
        <v>8</v>
      </c>
      <c r="AK35" s="16">
        <v>5.9</v>
      </c>
      <c r="AL35" s="24">
        <v>0.37226277372262773</v>
      </c>
      <c r="AM35" s="13">
        <v>0.55962605632181273</v>
      </c>
      <c r="AN35" s="13">
        <v>0.99345335515548283</v>
      </c>
      <c r="AO35" s="13">
        <v>0.18834080717488788</v>
      </c>
      <c r="AP35" s="13">
        <v>1.7414202186521837</v>
      </c>
      <c r="AQ35" s="13">
        <f t="shared" si="0"/>
        <v>720000</v>
      </c>
      <c r="AR35" s="13">
        <f t="shared" si="1"/>
        <v>23040</v>
      </c>
      <c r="AS35" s="13">
        <f t="shared" si="2"/>
        <v>0</v>
      </c>
      <c r="AT35" s="13">
        <f t="shared" si="3"/>
        <v>23040</v>
      </c>
      <c r="AU35" s="13">
        <f t="shared" si="4"/>
        <v>743040</v>
      </c>
      <c r="AV35" s="31" t="s">
        <v>9</v>
      </c>
      <c r="AW35" s="32">
        <f t="shared" si="5"/>
        <v>743040</v>
      </c>
      <c r="AX35" s="13">
        <v>0</v>
      </c>
      <c r="AY35" s="13">
        <f t="shared" si="6"/>
        <v>743040</v>
      </c>
    </row>
    <row r="36" spans="1:51" ht="30.6" x14ac:dyDescent="0.2">
      <c r="A36" s="8">
        <v>576</v>
      </c>
      <c r="B36" s="35" t="s">
        <v>116</v>
      </c>
      <c r="C36" s="9" t="s">
        <v>3</v>
      </c>
      <c r="D36" s="9" t="s">
        <v>4</v>
      </c>
      <c r="E36" s="9" t="s">
        <v>4</v>
      </c>
      <c r="F36" s="35" t="s">
        <v>117</v>
      </c>
      <c r="G36" s="9" t="s">
        <v>118</v>
      </c>
      <c r="H36" s="9" t="s">
        <v>30</v>
      </c>
      <c r="I36" s="9" t="s">
        <v>24</v>
      </c>
      <c r="J36" s="9" t="s">
        <v>6</v>
      </c>
      <c r="K36" s="9" t="s">
        <v>7</v>
      </c>
      <c r="L36" s="10">
        <v>80</v>
      </c>
      <c r="M36" s="10">
        <v>80</v>
      </c>
      <c r="N36" s="10">
        <v>0</v>
      </c>
      <c r="O36" s="10">
        <v>0</v>
      </c>
      <c r="P36" s="11">
        <v>200000</v>
      </c>
      <c r="Q36" s="11">
        <v>200000</v>
      </c>
      <c r="R36" s="11">
        <v>0</v>
      </c>
      <c r="S36" s="11">
        <v>800000</v>
      </c>
      <c r="T36" s="11">
        <v>800000</v>
      </c>
      <c r="U36" s="11">
        <v>0</v>
      </c>
      <c r="V36" s="11">
        <v>1000000</v>
      </c>
      <c r="W36" s="11">
        <v>40000</v>
      </c>
      <c r="X36" s="12">
        <v>0.8</v>
      </c>
      <c r="Y36" s="12">
        <v>0.04</v>
      </c>
      <c r="Z36" s="11">
        <v>10000</v>
      </c>
      <c r="AA36" s="11">
        <v>0</v>
      </c>
      <c r="AB36" s="13">
        <v>80</v>
      </c>
      <c r="AC36" s="13">
        <v>4</v>
      </c>
      <c r="AD36" s="13">
        <v>1192</v>
      </c>
      <c r="AE36" s="13">
        <v>1192</v>
      </c>
      <c r="AF36" s="13">
        <v>0</v>
      </c>
      <c r="AG36" s="13">
        <v>0</v>
      </c>
      <c r="AH36" s="13">
        <v>0</v>
      </c>
      <c r="AI36" s="13">
        <v>0</v>
      </c>
      <c r="AJ36" s="17">
        <v>151</v>
      </c>
      <c r="AK36" s="16">
        <v>1.9</v>
      </c>
      <c r="AL36" s="24">
        <v>0.39095917044718081</v>
      </c>
      <c r="AM36" s="13">
        <v>0.5375088677675306</v>
      </c>
      <c r="AN36" s="13">
        <v>0.87643207855973815</v>
      </c>
      <c r="AO36" s="13">
        <v>8.9686098654708502E-3</v>
      </c>
      <c r="AP36" s="13">
        <v>1.4229095561927396</v>
      </c>
      <c r="AQ36" s="13">
        <f t="shared" si="0"/>
        <v>800000</v>
      </c>
      <c r="AR36" s="13">
        <f t="shared" si="1"/>
        <v>25600</v>
      </c>
      <c r="AS36" s="13">
        <f t="shared" si="2"/>
        <v>0</v>
      </c>
      <c r="AT36" s="13">
        <f t="shared" si="3"/>
        <v>25600</v>
      </c>
      <c r="AU36" s="13">
        <f t="shared" si="4"/>
        <v>825600</v>
      </c>
      <c r="AV36" s="31" t="s">
        <v>9</v>
      </c>
      <c r="AW36" s="32">
        <f t="shared" si="5"/>
        <v>825600</v>
      </c>
      <c r="AX36" s="13">
        <v>0</v>
      </c>
      <c r="AY36" s="13">
        <f t="shared" si="6"/>
        <v>825600</v>
      </c>
    </row>
    <row r="37" spans="1:51" ht="51" x14ac:dyDescent="0.2">
      <c r="A37" s="8">
        <v>577</v>
      </c>
      <c r="B37" s="35" t="s">
        <v>119</v>
      </c>
      <c r="C37" s="9" t="s">
        <v>3</v>
      </c>
      <c r="D37" s="9" t="s">
        <v>4</v>
      </c>
      <c r="E37" s="9" t="s">
        <v>4</v>
      </c>
      <c r="F37" s="35" t="s">
        <v>120</v>
      </c>
      <c r="G37" s="9" t="s">
        <v>118</v>
      </c>
      <c r="H37" s="9" t="s">
        <v>30</v>
      </c>
      <c r="I37" s="9" t="s">
        <v>24</v>
      </c>
      <c r="J37" s="9" t="s">
        <v>6</v>
      </c>
      <c r="K37" s="9" t="s">
        <v>7</v>
      </c>
      <c r="L37" s="10">
        <v>26</v>
      </c>
      <c r="M37" s="10">
        <v>26</v>
      </c>
      <c r="N37" s="10">
        <v>0</v>
      </c>
      <c r="O37" s="10">
        <v>0</v>
      </c>
      <c r="P37" s="11">
        <v>65000</v>
      </c>
      <c r="Q37" s="11">
        <v>65000</v>
      </c>
      <c r="R37" s="11">
        <v>0</v>
      </c>
      <c r="S37" s="11">
        <v>260000</v>
      </c>
      <c r="T37" s="11">
        <v>260000</v>
      </c>
      <c r="U37" s="11">
        <v>0</v>
      </c>
      <c r="V37" s="11">
        <v>325000</v>
      </c>
      <c r="W37" s="11">
        <v>48750</v>
      </c>
      <c r="X37" s="12">
        <v>0.8</v>
      </c>
      <c r="Y37" s="12">
        <v>0.15</v>
      </c>
      <c r="Z37" s="11">
        <v>10000</v>
      </c>
      <c r="AA37" s="11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7">
        <v>151</v>
      </c>
      <c r="AK37" s="16">
        <v>1.9</v>
      </c>
      <c r="AL37" s="24">
        <v>0.39095917044718081</v>
      </c>
      <c r="AM37" s="13">
        <v>0.5375088677675306</v>
      </c>
      <c r="AN37" s="13">
        <v>0.87643207855973815</v>
      </c>
      <c r="AO37" s="13">
        <v>8.9686098654708502E-3</v>
      </c>
      <c r="AP37" s="13">
        <v>1.4229095561927396</v>
      </c>
      <c r="AQ37" s="13">
        <f t="shared" si="0"/>
        <v>260000</v>
      </c>
      <c r="AR37" s="13">
        <f t="shared" ref="AR37:AR46" si="7">AB37*AC37*80</f>
        <v>0</v>
      </c>
      <c r="AS37" s="13">
        <f t="shared" ref="AS37:AS46" si="8">AF37*AG37*500</f>
        <v>0</v>
      </c>
      <c r="AT37" s="13">
        <f t="shared" si="3"/>
        <v>0</v>
      </c>
      <c r="AU37" s="13">
        <f t="shared" ref="AU37:AU46" si="9">AT37+S37</f>
        <v>260000</v>
      </c>
      <c r="AV37" s="31" t="s">
        <v>9</v>
      </c>
      <c r="AW37" s="32">
        <f t="shared" si="5"/>
        <v>260000</v>
      </c>
      <c r="AX37" s="13">
        <v>0</v>
      </c>
      <c r="AY37" s="13">
        <f t="shared" si="6"/>
        <v>260000</v>
      </c>
    </row>
    <row r="38" spans="1:51" ht="61.2" x14ac:dyDescent="0.2">
      <c r="A38" s="8">
        <v>578</v>
      </c>
      <c r="B38" s="35" t="s">
        <v>121</v>
      </c>
      <c r="C38" s="9" t="s">
        <v>29</v>
      </c>
      <c r="D38" s="9" t="s">
        <v>4</v>
      </c>
      <c r="E38" s="9" t="s">
        <v>4</v>
      </c>
      <c r="F38" s="35" t="s">
        <v>122</v>
      </c>
      <c r="G38" s="9" t="s">
        <v>118</v>
      </c>
      <c r="H38" s="9" t="s">
        <v>30</v>
      </c>
      <c r="I38" s="9" t="s">
        <v>24</v>
      </c>
      <c r="J38" s="9" t="s">
        <v>6</v>
      </c>
      <c r="K38" s="9" t="s">
        <v>7</v>
      </c>
      <c r="L38" s="10">
        <v>5</v>
      </c>
      <c r="M38" s="10">
        <v>0</v>
      </c>
      <c r="N38" s="10">
        <v>0</v>
      </c>
      <c r="O38" s="10">
        <v>5</v>
      </c>
      <c r="P38" s="11">
        <v>6250</v>
      </c>
      <c r="Q38" s="11">
        <v>0</v>
      </c>
      <c r="R38" s="11">
        <v>6250</v>
      </c>
      <c r="S38" s="11">
        <v>25000</v>
      </c>
      <c r="T38" s="11">
        <v>0</v>
      </c>
      <c r="U38" s="11">
        <v>25000</v>
      </c>
      <c r="V38" s="11">
        <v>31250</v>
      </c>
      <c r="W38" s="11">
        <v>0</v>
      </c>
      <c r="X38" s="12">
        <v>0.8</v>
      </c>
      <c r="Y38" s="12">
        <v>0</v>
      </c>
      <c r="Z38" s="11">
        <v>0</v>
      </c>
      <c r="AA38" s="11">
        <v>5000</v>
      </c>
      <c r="AB38" s="13">
        <v>5</v>
      </c>
      <c r="AC38" s="13">
        <v>11</v>
      </c>
      <c r="AD38" s="13">
        <v>1500</v>
      </c>
      <c r="AE38" s="13">
        <v>1500</v>
      </c>
      <c r="AF38" s="13">
        <v>0</v>
      </c>
      <c r="AG38" s="13">
        <v>0</v>
      </c>
      <c r="AH38" s="13">
        <v>0</v>
      </c>
      <c r="AI38" s="13">
        <v>0</v>
      </c>
      <c r="AJ38" s="17">
        <v>151</v>
      </c>
      <c r="AK38" s="16">
        <v>1.9</v>
      </c>
      <c r="AL38" s="24">
        <v>0.39095917044718081</v>
      </c>
      <c r="AM38" s="13">
        <v>0.5375088677675306</v>
      </c>
      <c r="AN38" s="13">
        <v>0.87643207855973815</v>
      </c>
      <c r="AO38" s="13">
        <v>8.9686098654708502E-3</v>
      </c>
      <c r="AP38" s="13">
        <v>1.4229095561927396</v>
      </c>
      <c r="AQ38" s="13">
        <f t="shared" ref="AQ38:AQ46" si="10">S38</f>
        <v>25000</v>
      </c>
      <c r="AR38" s="13">
        <f t="shared" si="7"/>
        <v>4400</v>
      </c>
      <c r="AS38" s="13">
        <f t="shared" si="8"/>
        <v>0</v>
      </c>
      <c r="AT38" s="13">
        <f t="shared" ref="AT38:AT46" si="11">AR38+AS38</f>
        <v>4400</v>
      </c>
      <c r="AU38" s="13">
        <f t="shared" si="9"/>
        <v>29400</v>
      </c>
      <c r="AV38" s="31" t="s">
        <v>9</v>
      </c>
      <c r="AW38" s="32">
        <f t="shared" si="5"/>
        <v>29400</v>
      </c>
      <c r="AX38" s="13">
        <v>0</v>
      </c>
      <c r="AY38" s="13">
        <f t="shared" ref="AY38:AY46" si="12">AW38+AX38</f>
        <v>29400</v>
      </c>
    </row>
    <row r="39" spans="1:51" ht="61.2" x14ac:dyDescent="0.2">
      <c r="A39" s="8">
        <v>579</v>
      </c>
      <c r="B39" s="35" t="s">
        <v>123</v>
      </c>
      <c r="C39" s="9" t="s">
        <v>29</v>
      </c>
      <c r="D39" s="9" t="s">
        <v>4</v>
      </c>
      <c r="E39" s="9" t="s">
        <v>4</v>
      </c>
      <c r="F39" s="35" t="s">
        <v>122</v>
      </c>
      <c r="G39" s="9" t="s">
        <v>118</v>
      </c>
      <c r="H39" s="9" t="s">
        <v>30</v>
      </c>
      <c r="I39" s="9" t="s">
        <v>24</v>
      </c>
      <c r="J39" s="9" t="s">
        <v>6</v>
      </c>
      <c r="K39" s="9" t="s">
        <v>7</v>
      </c>
      <c r="L39" s="10">
        <v>5</v>
      </c>
      <c r="M39" s="10">
        <v>0</v>
      </c>
      <c r="N39" s="10">
        <v>0</v>
      </c>
      <c r="O39" s="10">
        <v>5</v>
      </c>
      <c r="P39" s="11">
        <v>6250</v>
      </c>
      <c r="Q39" s="11">
        <v>0</v>
      </c>
      <c r="R39" s="11">
        <v>6250</v>
      </c>
      <c r="S39" s="11">
        <v>25000</v>
      </c>
      <c r="T39" s="11">
        <v>0</v>
      </c>
      <c r="U39" s="11">
        <v>25000</v>
      </c>
      <c r="V39" s="11">
        <v>31250</v>
      </c>
      <c r="W39" s="11">
        <v>0</v>
      </c>
      <c r="X39" s="12">
        <v>0.8</v>
      </c>
      <c r="Y39" s="12">
        <v>0</v>
      </c>
      <c r="Z39" s="11">
        <v>0</v>
      </c>
      <c r="AA39" s="11">
        <v>5000</v>
      </c>
      <c r="AB39" s="13">
        <v>5</v>
      </c>
      <c r="AC39" s="13">
        <v>11</v>
      </c>
      <c r="AD39" s="13">
        <v>1500</v>
      </c>
      <c r="AE39" s="13">
        <v>1500</v>
      </c>
      <c r="AF39" s="13">
        <v>0</v>
      </c>
      <c r="AG39" s="13">
        <v>0</v>
      </c>
      <c r="AH39" s="13">
        <v>0</v>
      </c>
      <c r="AI39" s="13">
        <v>0</v>
      </c>
      <c r="AJ39" s="17">
        <v>151</v>
      </c>
      <c r="AK39" s="16">
        <v>1.9</v>
      </c>
      <c r="AL39" s="24">
        <v>0.39095917044718081</v>
      </c>
      <c r="AM39" s="13">
        <v>0.5375088677675306</v>
      </c>
      <c r="AN39" s="13">
        <v>0.87643207855973815</v>
      </c>
      <c r="AO39" s="13">
        <v>8.9686098654708502E-3</v>
      </c>
      <c r="AP39" s="13">
        <v>1.4229095561927396</v>
      </c>
      <c r="AQ39" s="13">
        <f t="shared" si="10"/>
        <v>25000</v>
      </c>
      <c r="AR39" s="13">
        <f t="shared" si="7"/>
        <v>4400</v>
      </c>
      <c r="AS39" s="13">
        <f t="shared" si="8"/>
        <v>0</v>
      </c>
      <c r="AT39" s="13">
        <f t="shared" si="11"/>
        <v>4400</v>
      </c>
      <c r="AU39" s="13">
        <f t="shared" si="9"/>
        <v>29400</v>
      </c>
      <c r="AV39" s="31" t="s">
        <v>9</v>
      </c>
      <c r="AW39" s="32">
        <f t="shared" si="5"/>
        <v>29400</v>
      </c>
      <c r="AX39" s="13">
        <v>0</v>
      </c>
      <c r="AY39" s="13">
        <f t="shared" si="12"/>
        <v>29400</v>
      </c>
    </row>
    <row r="40" spans="1:51" ht="40.799999999999997" x14ac:dyDescent="0.2">
      <c r="A40" s="8">
        <v>580</v>
      </c>
      <c r="B40" s="35" t="s">
        <v>124</v>
      </c>
      <c r="C40" s="9" t="s">
        <v>29</v>
      </c>
      <c r="D40" s="9" t="s">
        <v>4</v>
      </c>
      <c r="E40" s="9" t="s">
        <v>4</v>
      </c>
      <c r="F40" s="35" t="s">
        <v>125</v>
      </c>
      <c r="G40" s="9" t="s">
        <v>118</v>
      </c>
      <c r="H40" s="9" t="s">
        <v>30</v>
      </c>
      <c r="I40" s="9" t="s">
        <v>24</v>
      </c>
      <c r="J40" s="9" t="s">
        <v>6</v>
      </c>
      <c r="K40" s="9" t="s">
        <v>7</v>
      </c>
      <c r="L40" s="10">
        <v>5</v>
      </c>
      <c r="M40" s="10">
        <v>0</v>
      </c>
      <c r="N40" s="10">
        <v>0</v>
      </c>
      <c r="O40" s="10">
        <v>5</v>
      </c>
      <c r="P40" s="11">
        <v>6250</v>
      </c>
      <c r="Q40" s="11">
        <v>0</v>
      </c>
      <c r="R40" s="11">
        <v>6250</v>
      </c>
      <c r="S40" s="11">
        <v>25000</v>
      </c>
      <c r="T40" s="11">
        <v>0</v>
      </c>
      <c r="U40" s="11">
        <v>25000</v>
      </c>
      <c r="V40" s="11">
        <v>31250</v>
      </c>
      <c r="W40" s="11">
        <v>4660</v>
      </c>
      <c r="X40" s="12">
        <v>0.8</v>
      </c>
      <c r="Y40" s="12">
        <v>0.14912</v>
      </c>
      <c r="Z40" s="11">
        <v>0</v>
      </c>
      <c r="AA40" s="11">
        <v>5000</v>
      </c>
      <c r="AB40" s="13">
        <v>5</v>
      </c>
      <c r="AC40" s="13">
        <v>6</v>
      </c>
      <c r="AD40" s="13">
        <v>1250</v>
      </c>
      <c r="AE40" s="13">
        <v>1250</v>
      </c>
      <c r="AF40" s="13">
        <v>0</v>
      </c>
      <c r="AG40" s="13">
        <v>0</v>
      </c>
      <c r="AH40" s="13">
        <v>0</v>
      </c>
      <c r="AI40" s="13">
        <v>0</v>
      </c>
      <c r="AJ40" s="17">
        <v>151</v>
      </c>
      <c r="AK40" s="16">
        <v>1.9</v>
      </c>
      <c r="AL40" s="24">
        <v>0.39095917044718081</v>
      </c>
      <c r="AM40" s="13">
        <v>0.5375088677675306</v>
      </c>
      <c r="AN40" s="13">
        <v>0.87643207855973815</v>
      </c>
      <c r="AO40" s="13">
        <v>8.9686098654708502E-3</v>
      </c>
      <c r="AP40" s="13">
        <v>1.4229095561927396</v>
      </c>
      <c r="AQ40" s="13">
        <f t="shared" si="10"/>
        <v>25000</v>
      </c>
      <c r="AR40" s="13">
        <f t="shared" si="7"/>
        <v>2400</v>
      </c>
      <c r="AS40" s="13">
        <f t="shared" si="8"/>
        <v>0</v>
      </c>
      <c r="AT40" s="13">
        <f t="shared" si="11"/>
        <v>2400</v>
      </c>
      <c r="AU40" s="13">
        <f t="shared" si="9"/>
        <v>27400</v>
      </c>
      <c r="AV40" s="31" t="s">
        <v>9</v>
      </c>
      <c r="AW40" s="32">
        <f t="shared" si="5"/>
        <v>27400</v>
      </c>
      <c r="AX40" s="13">
        <v>0</v>
      </c>
      <c r="AY40" s="13">
        <f t="shared" si="12"/>
        <v>27400</v>
      </c>
    </row>
    <row r="41" spans="1:51" ht="51" x14ac:dyDescent="0.2">
      <c r="A41" s="8">
        <v>581</v>
      </c>
      <c r="B41" s="35" t="s">
        <v>126</v>
      </c>
      <c r="C41" s="9" t="s">
        <v>3</v>
      </c>
      <c r="D41" s="9" t="s">
        <v>4</v>
      </c>
      <c r="E41" s="9" t="s">
        <v>4</v>
      </c>
      <c r="F41" s="35" t="s">
        <v>127</v>
      </c>
      <c r="G41" s="9" t="s">
        <v>118</v>
      </c>
      <c r="H41" s="9" t="s">
        <v>30</v>
      </c>
      <c r="I41" s="9" t="s">
        <v>24</v>
      </c>
      <c r="J41" s="9" t="s">
        <v>6</v>
      </c>
      <c r="K41" s="9" t="s">
        <v>7</v>
      </c>
      <c r="L41" s="10">
        <v>15</v>
      </c>
      <c r="M41" s="10">
        <v>15</v>
      </c>
      <c r="N41" s="10">
        <v>0</v>
      </c>
      <c r="O41" s="10">
        <v>0</v>
      </c>
      <c r="P41" s="11">
        <v>37500</v>
      </c>
      <c r="Q41" s="11">
        <v>37500</v>
      </c>
      <c r="R41" s="11">
        <v>0</v>
      </c>
      <c r="S41" s="11">
        <v>150000</v>
      </c>
      <c r="T41" s="11">
        <v>150000</v>
      </c>
      <c r="U41" s="11">
        <v>0</v>
      </c>
      <c r="V41" s="11">
        <v>187500</v>
      </c>
      <c r="W41" s="11">
        <v>28125</v>
      </c>
      <c r="X41" s="12">
        <v>0.8</v>
      </c>
      <c r="Y41" s="12">
        <v>0.15</v>
      </c>
      <c r="Z41" s="11">
        <v>10000</v>
      </c>
      <c r="AA41" s="11">
        <v>0</v>
      </c>
      <c r="AB41" s="13">
        <v>15</v>
      </c>
      <c r="AC41" s="13">
        <v>4</v>
      </c>
      <c r="AD41" s="13">
        <v>1400</v>
      </c>
      <c r="AE41" s="13">
        <v>1400</v>
      </c>
      <c r="AF41" s="13">
        <v>0</v>
      </c>
      <c r="AG41" s="13">
        <v>0</v>
      </c>
      <c r="AH41" s="13">
        <v>0</v>
      </c>
      <c r="AI41" s="13">
        <v>0</v>
      </c>
      <c r="AJ41" s="17">
        <v>151</v>
      </c>
      <c r="AK41" s="16">
        <v>1.9</v>
      </c>
      <c r="AL41" s="24">
        <v>0.39095917044718081</v>
      </c>
      <c r="AM41" s="13">
        <v>0.5375088677675306</v>
      </c>
      <c r="AN41" s="13">
        <v>0.87643207855973815</v>
      </c>
      <c r="AO41" s="13">
        <v>8.9686098654708502E-3</v>
      </c>
      <c r="AP41" s="13">
        <v>1.4229095561927396</v>
      </c>
      <c r="AQ41" s="13">
        <f t="shared" si="10"/>
        <v>150000</v>
      </c>
      <c r="AR41" s="13">
        <f t="shared" si="7"/>
        <v>4800</v>
      </c>
      <c r="AS41" s="13">
        <f t="shared" si="8"/>
        <v>0</v>
      </c>
      <c r="AT41" s="13">
        <f t="shared" si="11"/>
        <v>4800</v>
      </c>
      <c r="AU41" s="13">
        <f t="shared" si="9"/>
        <v>154800</v>
      </c>
      <c r="AV41" s="31" t="s">
        <v>9</v>
      </c>
      <c r="AW41" s="32">
        <f t="shared" ref="AW41:AW46" si="13">AU41</f>
        <v>154800</v>
      </c>
      <c r="AX41" s="13">
        <v>0</v>
      </c>
      <c r="AY41" s="13">
        <f t="shared" si="12"/>
        <v>154800</v>
      </c>
    </row>
    <row r="42" spans="1:51" ht="51" x14ac:dyDescent="0.2">
      <c r="A42" s="8">
        <v>582</v>
      </c>
      <c r="B42" s="35" t="s">
        <v>128</v>
      </c>
      <c r="C42" s="9" t="s">
        <v>3</v>
      </c>
      <c r="D42" s="9" t="s">
        <v>4</v>
      </c>
      <c r="E42" s="9" t="s">
        <v>4</v>
      </c>
      <c r="F42" s="35" t="s">
        <v>129</v>
      </c>
      <c r="G42" s="9" t="s">
        <v>118</v>
      </c>
      <c r="H42" s="9" t="s">
        <v>30</v>
      </c>
      <c r="I42" s="9" t="s">
        <v>24</v>
      </c>
      <c r="J42" s="9" t="s">
        <v>6</v>
      </c>
      <c r="K42" s="9" t="s">
        <v>7</v>
      </c>
      <c r="L42" s="10">
        <v>12</v>
      </c>
      <c r="M42" s="10">
        <v>12</v>
      </c>
      <c r="N42" s="10">
        <v>0</v>
      </c>
      <c r="O42" s="10">
        <v>0</v>
      </c>
      <c r="P42" s="11">
        <v>30000</v>
      </c>
      <c r="Q42" s="11">
        <v>30000</v>
      </c>
      <c r="R42" s="11">
        <v>0</v>
      </c>
      <c r="S42" s="11">
        <v>120000</v>
      </c>
      <c r="T42" s="11">
        <v>120000</v>
      </c>
      <c r="U42" s="11">
        <v>0</v>
      </c>
      <c r="V42" s="11">
        <v>150000</v>
      </c>
      <c r="W42" s="11">
        <v>15000</v>
      </c>
      <c r="X42" s="12">
        <v>0.8</v>
      </c>
      <c r="Y42" s="12">
        <v>0.1</v>
      </c>
      <c r="Z42" s="11">
        <v>10000</v>
      </c>
      <c r="AA42" s="11">
        <v>0</v>
      </c>
      <c r="AB42" s="13">
        <v>12</v>
      </c>
      <c r="AC42" s="13">
        <v>4</v>
      </c>
      <c r="AD42" s="13">
        <v>890</v>
      </c>
      <c r="AE42" s="13">
        <v>890</v>
      </c>
      <c r="AF42" s="13">
        <v>0</v>
      </c>
      <c r="AG42" s="13">
        <v>0</v>
      </c>
      <c r="AH42" s="13">
        <v>0</v>
      </c>
      <c r="AI42" s="13">
        <v>0</v>
      </c>
      <c r="AJ42" s="17">
        <v>151</v>
      </c>
      <c r="AK42" s="16">
        <v>1.9</v>
      </c>
      <c r="AL42" s="24">
        <v>0.39095917044718081</v>
      </c>
      <c r="AM42" s="13">
        <v>0.5375088677675306</v>
      </c>
      <c r="AN42" s="13">
        <v>0.87643207855973815</v>
      </c>
      <c r="AO42" s="13">
        <v>8.9686098654708502E-3</v>
      </c>
      <c r="AP42" s="13">
        <v>1.4229095561927396</v>
      </c>
      <c r="AQ42" s="13">
        <f t="shared" si="10"/>
        <v>120000</v>
      </c>
      <c r="AR42" s="13">
        <f t="shared" si="7"/>
        <v>3840</v>
      </c>
      <c r="AS42" s="13">
        <f t="shared" si="8"/>
        <v>0</v>
      </c>
      <c r="AT42" s="13">
        <f t="shared" si="11"/>
        <v>3840</v>
      </c>
      <c r="AU42" s="13">
        <f t="shared" si="9"/>
        <v>123840</v>
      </c>
      <c r="AV42" s="31" t="s">
        <v>9</v>
      </c>
      <c r="AW42" s="32">
        <f t="shared" si="13"/>
        <v>123840</v>
      </c>
      <c r="AX42" s="13">
        <v>0</v>
      </c>
      <c r="AY42" s="13">
        <f t="shared" si="12"/>
        <v>123840</v>
      </c>
    </row>
    <row r="43" spans="1:51" ht="61.2" x14ac:dyDescent="0.2">
      <c r="A43" s="8">
        <v>583</v>
      </c>
      <c r="B43" s="35" t="s">
        <v>130</v>
      </c>
      <c r="C43" s="9" t="s">
        <v>3</v>
      </c>
      <c r="D43" s="9" t="s">
        <v>4</v>
      </c>
      <c r="E43" s="9" t="s">
        <v>4</v>
      </c>
      <c r="F43" s="35" t="s">
        <v>131</v>
      </c>
      <c r="G43" s="9" t="s">
        <v>118</v>
      </c>
      <c r="H43" s="9" t="s">
        <v>30</v>
      </c>
      <c r="I43" s="9" t="s">
        <v>24</v>
      </c>
      <c r="J43" s="9" t="s">
        <v>6</v>
      </c>
      <c r="K43" s="9" t="s">
        <v>7</v>
      </c>
      <c r="L43" s="10">
        <v>64</v>
      </c>
      <c r="M43" s="10">
        <v>64</v>
      </c>
      <c r="N43" s="10">
        <v>0</v>
      </c>
      <c r="O43" s="10">
        <v>0</v>
      </c>
      <c r="P43" s="11">
        <v>160000</v>
      </c>
      <c r="Q43" s="11">
        <v>160000</v>
      </c>
      <c r="R43" s="11">
        <v>0</v>
      </c>
      <c r="S43" s="11">
        <v>640000</v>
      </c>
      <c r="T43" s="11">
        <v>640000</v>
      </c>
      <c r="U43" s="11">
        <v>0</v>
      </c>
      <c r="V43" s="11">
        <v>800000</v>
      </c>
      <c r="W43" s="11">
        <v>75000</v>
      </c>
      <c r="X43" s="12">
        <v>0.8</v>
      </c>
      <c r="Y43" s="12">
        <v>9.375E-2</v>
      </c>
      <c r="Z43" s="11">
        <v>10000</v>
      </c>
      <c r="AA43" s="11">
        <v>0</v>
      </c>
      <c r="AB43" s="13">
        <v>64</v>
      </c>
      <c r="AC43" s="13">
        <v>4</v>
      </c>
      <c r="AD43" s="13">
        <v>1600</v>
      </c>
      <c r="AE43" s="13">
        <v>1600</v>
      </c>
      <c r="AF43" s="13">
        <v>0</v>
      </c>
      <c r="AG43" s="13">
        <v>0</v>
      </c>
      <c r="AH43" s="13">
        <v>0</v>
      </c>
      <c r="AI43" s="13">
        <v>0</v>
      </c>
      <c r="AJ43" s="17">
        <v>151</v>
      </c>
      <c r="AK43" s="16">
        <v>1.9</v>
      </c>
      <c r="AL43" s="24">
        <v>0.39095917044718081</v>
      </c>
      <c r="AM43" s="13">
        <v>0.5375088677675306</v>
      </c>
      <c r="AN43" s="13">
        <v>0.87643207855973815</v>
      </c>
      <c r="AO43" s="13">
        <v>8.9686098654708502E-3</v>
      </c>
      <c r="AP43" s="13">
        <v>1.4229095561927396</v>
      </c>
      <c r="AQ43" s="13">
        <f t="shared" si="10"/>
        <v>640000</v>
      </c>
      <c r="AR43" s="13">
        <f t="shared" si="7"/>
        <v>20480</v>
      </c>
      <c r="AS43" s="13">
        <f t="shared" si="8"/>
        <v>0</v>
      </c>
      <c r="AT43" s="13">
        <f t="shared" si="11"/>
        <v>20480</v>
      </c>
      <c r="AU43" s="13">
        <f t="shared" si="9"/>
        <v>660480</v>
      </c>
      <c r="AV43" s="31" t="s">
        <v>9</v>
      </c>
      <c r="AW43" s="32">
        <f t="shared" si="13"/>
        <v>660480</v>
      </c>
      <c r="AX43" s="13">
        <v>0</v>
      </c>
      <c r="AY43" s="13">
        <f t="shared" si="12"/>
        <v>660480</v>
      </c>
    </row>
    <row r="44" spans="1:51" ht="51" x14ac:dyDescent="0.2">
      <c r="A44" s="8">
        <v>584</v>
      </c>
      <c r="B44" s="35" t="s">
        <v>132</v>
      </c>
      <c r="C44" s="9" t="s">
        <v>3</v>
      </c>
      <c r="D44" s="9" t="s">
        <v>4</v>
      </c>
      <c r="E44" s="9" t="s">
        <v>4</v>
      </c>
      <c r="F44" s="35" t="s">
        <v>133</v>
      </c>
      <c r="G44" s="9" t="s">
        <v>118</v>
      </c>
      <c r="H44" s="9" t="s">
        <v>30</v>
      </c>
      <c r="I44" s="9" t="s">
        <v>24</v>
      </c>
      <c r="J44" s="9" t="s">
        <v>6</v>
      </c>
      <c r="K44" s="9" t="s">
        <v>7</v>
      </c>
      <c r="L44" s="10">
        <v>50</v>
      </c>
      <c r="M44" s="10">
        <v>50</v>
      </c>
      <c r="N44" s="10">
        <v>0</v>
      </c>
      <c r="O44" s="10">
        <v>0</v>
      </c>
      <c r="P44" s="11">
        <v>125000</v>
      </c>
      <c r="Q44" s="11">
        <v>125000</v>
      </c>
      <c r="R44" s="11">
        <v>0</v>
      </c>
      <c r="S44" s="11">
        <v>500000</v>
      </c>
      <c r="T44" s="11">
        <v>500000</v>
      </c>
      <c r="U44" s="11">
        <v>0</v>
      </c>
      <c r="V44" s="11">
        <v>625000</v>
      </c>
      <c r="W44" s="11">
        <v>36000</v>
      </c>
      <c r="X44" s="12">
        <v>0.8</v>
      </c>
      <c r="Y44" s="12">
        <v>5.7599999999999998E-2</v>
      </c>
      <c r="Z44" s="11">
        <v>10000</v>
      </c>
      <c r="AA44" s="11">
        <v>0</v>
      </c>
      <c r="AB44" s="13">
        <v>45</v>
      </c>
      <c r="AC44" s="13">
        <v>4</v>
      </c>
      <c r="AD44" s="13">
        <v>1320</v>
      </c>
      <c r="AE44" s="13">
        <v>720</v>
      </c>
      <c r="AF44" s="13">
        <v>5</v>
      </c>
      <c r="AG44" s="13">
        <v>4</v>
      </c>
      <c r="AH44" s="13">
        <v>1820</v>
      </c>
      <c r="AI44" s="13">
        <v>1220</v>
      </c>
      <c r="AJ44" s="17">
        <v>151</v>
      </c>
      <c r="AK44" s="16">
        <v>1.9</v>
      </c>
      <c r="AL44" s="24">
        <v>0.39095917044718081</v>
      </c>
      <c r="AM44" s="13">
        <v>0.5375088677675306</v>
      </c>
      <c r="AN44" s="13">
        <v>0.87643207855973815</v>
      </c>
      <c r="AO44" s="13">
        <v>8.9686098654708502E-3</v>
      </c>
      <c r="AP44" s="13">
        <v>1.4229095561927396</v>
      </c>
      <c r="AQ44" s="13">
        <f t="shared" si="10"/>
        <v>500000</v>
      </c>
      <c r="AR44" s="13">
        <f t="shared" si="7"/>
        <v>14400</v>
      </c>
      <c r="AS44" s="13">
        <f t="shared" si="8"/>
        <v>10000</v>
      </c>
      <c r="AT44" s="13">
        <f t="shared" si="11"/>
        <v>24400</v>
      </c>
      <c r="AU44" s="13">
        <f t="shared" si="9"/>
        <v>524400</v>
      </c>
      <c r="AV44" s="31" t="s">
        <v>9</v>
      </c>
      <c r="AW44" s="32">
        <f t="shared" si="13"/>
        <v>524400</v>
      </c>
      <c r="AX44" s="13">
        <v>0</v>
      </c>
      <c r="AY44" s="13">
        <f t="shared" si="12"/>
        <v>524400</v>
      </c>
    </row>
    <row r="45" spans="1:51" ht="40.799999999999997" x14ac:dyDescent="0.2">
      <c r="A45" s="8">
        <v>585</v>
      </c>
      <c r="B45" s="35" t="s">
        <v>134</v>
      </c>
      <c r="C45" s="9" t="s">
        <v>3</v>
      </c>
      <c r="D45" s="9" t="s">
        <v>4</v>
      </c>
      <c r="E45" s="9" t="s">
        <v>4</v>
      </c>
      <c r="F45" s="35" t="s">
        <v>135</v>
      </c>
      <c r="G45" s="9" t="s">
        <v>118</v>
      </c>
      <c r="H45" s="9" t="s">
        <v>30</v>
      </c>
      <c r="I45" s="9" t="s">
        <v>24</v>
      </c>
      <c r="J45" s="9" t="s">
        <v>6</v>
      </c>
      <c r="K45" s="9" t="s">
        <v>7</v>
      </c>
      <c r="L45" s="10">
        <v>32</v>
      </c>
      <c r="M45" s="10">
        <v>32</v>
      </c>
      <c r="N45" s="10">
        <v>0</v>
      </c>
      <c r="O45" s="10">
        <v>0</v>
      </c>
      <c r="P45" s="11">
        <v>73000</v>
      </c>
      <c r="Q45" s="11">
        <v>73000</v>
      </c>
      <c r="R45" s="11">
        <v>0</v>
      </c>
      <c r="S45" s="11">
        <v>277000</v>
      </c>
      <c r="T45" s="11">
        <v>277000</v>
      </c>
      <c r="U45" s="11">
        <v>0</v>
      </c>
      <c r="V45" s="11">
        <v>350000</v>
      </c>
      <c r="W45" s="11">
        <v>52500</v>
      </c>
      <c r="X45" s="12">
        <v>0.79142857142857148</v>
      </c>
      <c r="Y45" s="12">
        <v>0.15</v>
      </c>
      <c r="Z45" s="11">
        <v>8656.25</v>
      </c>
      <c r="AA45" s="11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7">
        <v>151</v>
      </c>
      <c r="AK45" s="16">
        <v>1.9</v>
      </c>
      <c r="AL45" s="24">
        <v>0.39095917044718081</v>
      </c>
      <c r="AM45" s="13">
        <v>0.5375088677675306</v>
      </c>
      <c r="AN45" s="13">
        <v>0.87643207855973815</v>
      </c>
      <c r="AO45" s="13">
        <v>8.9686098654708502E-3</v>
      </c>
      <c r="AP45" s="13">
        <v>1.4229095561927396</v>
      </c>
      <c r="AQ45" s="13">
        <f t="shared" si="10"/>
        <v>277000</v>
      </c>
      <c r="AR45" s="13">
        <f t="shared" si="7"/>
        <v>0</v>
      </c>
      <c r="AS45" s="13">
        <f t="shared" si="8"/>
        <v>0</v>
      </c>
      <c r="AT45" s="13">
        <f t="shared" si="11"/>
        <v>0</v>
      </c>
      <c r="AU45" s="13">
        <f t="shared" si="9"/>
        <v>277000</v>
      </c>
      <c r="AV45" s="31" t="s">
        <v>9</v>
      </c>
      <c r="AW45" s="32">
        <f t="shared" si="13"/>
        <v>277000</v>
      </c>
      <c r="AX45" s="13">
        <v>0</v>
      </c>
      <c r="AY45" s="13">
        <f t="shared" si="12"/>
        <v>277000</v>
      </c>
    </row>
    <row r="46" spans="1:51" ht="40.799999999999997" x14ac:dyDescent="0.2">
      <c r="A46" s="8">
        <v>586</v>
      </c>
      <c r="B46" s="35" t="s">
        <v>136</v>
      </c>
      <c r="C46" s="9" t="s">
        <v>3</v>
      </c>
      <c r="D46" s="9" t="s">
        <v>4</v>
      </c>
      <c r="E46" s="9" t="s">
        <v>4</v>
      </c>
      <c r="F46" s="35" t="s">
        <v>137</v>
      </c>
      <c r="G46" s="9" t="s">
        <v>118</v>
      </c>
      <c r="H46" s="9" t="s">
        <v>30</v>
      </c>
      <c r="I46" s="9" t="s">
        <v>24</v>
      </c>
      <c r="J46" s="9" t="s">
        <v>6</v>
      </c>
      <c r="K46" s="9" t="s">
        <v>7</v>
      </c>
      <c r="L46" s="10">
        <v>12</v>
      </c>
      <c r="M46" s="10">
        <v>12</v>
      </c>
      <c r="N46" s="10">
        <v>0</v>
      </c>
      <c r="O46" s="10">
        <v>0</v>
      </c>
      <c r="P46" s="11">
        <v>30000</v>
      </c>
      <c r="Q46" s="11">
        <v>30000</v>
      </c>
      <c r="R46" s="11">
        <v>0</v>
      </c>
      <c r="S46" s="11">
        <v>120000</v>
      </c>
      <c r="T46" s="11">
        <v>120000</v>
      </c>
      <c r="U46" s="11">
        <v>0</v>
      </c>
      <c r="V46" s="11">
        <v>150000</v>
      </c>
      <c r="W46" s="11">
        <v>11200</v>
      </c>
      <c r="X46" s="12">
        <v>0.8</v>
      </c>
      <c r="Y46" s="12">
        <v>7.4700000000000003E-2</v>
      </c>
      <c r="Z46" s="11">
        <v>10000</v>
      </c>
      <c r="AA46" s="11">
        <v>0</v>
      </c>
      <c r="AB46" s="13">
        <v>12</v>
      </c>
      <c r="AC46" s="13">
        <v>4</v>
      </c>
      <c r="AD46" s="13">
        <v>1100</v>
      </c>
      <c r="AE46" s="13">
        <v>1100</v>
      </c>
      <c r="AF46" s="13">
        <v>0</v>
      </c>
      <c r="AG46" s="13">
        <v>0</v>
      </c>
      <c r="AH46" s="13">
        <v>0</v>
      </c>
      <c r="AI46" s="13">
        <v>0</v>
      </c>
      <c r="AJ46" s="17">
        <v>151</v>
      </c>
      <c r="AK46" s="16">
        <v>1.9</v>
      </c>
      <c r="AL46" s="24">
        <v>0.39095917044718081</v>
      </c>
      <c r="AM46" s="13">
        <v>0.5375088677675306</v>
      </c>
      <c r="AN46" s="13">
        <v>0.87643207855973815</v>
      </c>
      <c r="AO46" s="13">
        <v>8.9686098654708502E-3</v>
      </c>
      <c r="AP46" s="13">
        <v>1.4229095561927396</v>
      </c>
      <c r="AQ46" s="13">
        <f t="shared" si="10"/>
        <v>120000</v>
      </c>
      <c r="AR46" s="13">
        <f t="shared" si="7"/>
        <v>3840</v>
      </c>
      <c r="AS46" s="13">
        <f t="shared" si="8"/>
        <v>0</v>
      </c>
      <c r="AT46" s="13">
        <f t="shared" si="11"/>
        <v>3840</v>
      </c>
      <c r="AU46" s="13">
        <f t="shared" si="9"/>
        <v>123840</v>
      </c>
      <c r="AV46" s="31" t="s">
        <v>9</v>
      </c>
      <c r="AW46" s="32">
        <f t="shared" si="13"/>
        <v>123840</v>
      </c>
      <c r="AX46" s="13">
        <v>0</v>
      </c>
      <c r="AY46" s="13">
        <f t="shared" si="12"/>
        <v>123840</v>
      </c>
    </row>
    <row r="47" spans="1:51" s="38" customFormat="1" ht="25.8" customHeight="1" x14ac:dyDescent="0.2">
      <c r="A47" s="8"/>
      <c r="B47" s="51" t="s">
        <v>190</v>
      </c>
      <c r="C47" s="52"/>
      <c r="D47" s="52"/>
      <c r="E47" s="52"/>
      <c r="F47" s="52"/>
      <c r="G47" s="52"/>
      <c r="H47" s="52"/>
      <c r="I47" s="52"/>
      <c r="J47" s="52"/>
      <c r="K47" s="53"/>
      <c r="L47" s="36">
        <f>SUM(L6:L46)</f>
        <v>1115</v>
      </c>
      <c r="M47" s="36">
        <f t="shared" ref="M47:AY47" si="14">SUM(M6:M46)</f>
        <v>1014</v>
      </c>
      <c r="N47" s="36">
        <f t="shared" si="14"/>
        <v>81</v>
      </c>
      <c r="O47" s="36">
        <f t="shared" si="14"/>
        <v>20</v>
      </c>
      <c r="P47" s="36">
        <f t="shared" si="14"/>
        <v>2547833.62</v>
      </c>
      <c r="Q47" s="36">
        <f t="shared" si="14"/>
        <v>2522833.62</v>
      </c>
      <c r="R47" s="36">
        <f t="shared" si="14"/>
        <v>25000</v>
      </c>
      <c r="S47" s="36">
        <f t="shared" si="14"/>
        <v>10089144.879999999</v>
      </c>
      <c r="T47" s="36">
        <f t="shared" si="14"/>
        <v>9989144.879999999</v>
      </c>
      <c r="U47" s="36">
        <f t="shared" si="14"/>
        <v>100000</v>
      </c>
      <c r="V47" s="36">
        <f t="shared" si="14"/>
        <v>12636978.5</v>
      </c>
      <c r="W47" s="36">
        <f t="shared" si="14"/>
        <v>864710</v>
      </c>
      <c r="X47" s="36" t="s">
        <v>191</v>
      </c>
      <c r="Y47" s="36" t="s">
        <v>191</v>
      </c>
      <c r="Z47" s="36" t="s">
        <v>191</v>
      </c>
      <c r="AA47" s="36" t="s">
        <v>191</v>
      </c>
      <c r="AB47" s="36">
        <f t="shared" si="14"/>
        <v>785</v>
      </c>
      <c r="AC47" s="36" t="s">
        <v>191</v>
      </c>
      <c r="AD47" s="36" t="s">
        <v>191</v>
      </c>
      <c r="AE47" s="36" t="s">
        <v>191</v>
      </c>
      <c r="AF47" s="36">
        <f t="shared" si="14"/>
        <v>15</v>
      </c>
      <c r="AG47" s="36" t="s">
        <v>191</v>
      </c>
      <c r="AH47" s="36" t="s">
        <v>191</v>
      </c>
      <c r="AI47" s="36" t="s">
        <v>191</v>
      </c>
      <c r="AJ47" s="36">
        <f t="shared" si="14"/>
        <v>1882</v>
      </c>
      <c r="AK47" s="36">
        <f t="shared" si="14"/>
        <v>126.10000000000007</v>
      </c>
      <c r="AL47" s="36">
        <f t="shared" si="14"/>
        <v>12.020129782998021</v>
      </c>
      <c r="AM47" s="36">
        <f t="shared" si="14"/>
        <v>26.780603569008658</v>
      </c>
      <c r="AN47" s="36">
        <f t="shared" si="14"/>
        <v>39.459901800327337</v>
      </c>
      <c r="AO47" s="36">
        <f t="shared" si="14"/>
        <v>2.5291479820627809</v>
      </c>
      <c r="AP47" s="36">
        <f t="shared" si="14"/>
        <v>68.769653351398773</v>
      </c>
      <c r="AQ47" s="36">
        <f t="shared" si="14"/>
        <v>10089144.879999999</v>
      </c>
      <c r="AR47" s="36">
        <f t="shared" si="14"/>
        <v>308400</v>
      </c>
      <c r="AS47" s="36">
        <f t="shared" si="14"/>
        <v>40000</v>
      </c>
      <c r="AT47" s="36">
        <f t="shared" si="14"/>
        <v>348400</v>
      </c>
      <c r="AU47" s="36">
        <f t="shared" si="14"/>
        <v>10437544.879999999</v>
      </c>
      <c r="AV47" s="36">
        <f t="shared" si="14"/>
        <v>0</v>
      </c>
      <c r="AW47" s="36">
        <f t="shared" si="14"/>
        <v>10437544.879999999</v>
      </c>
      <c r="AX47" s="37">
        <f t="shared" si="14"/>
        <v>0</v>
      </c>
      <c r="AY47" s="37">
        <f t="shared" si="14"/>
        <v>10437544.879999999</v>
      </c>
    </row>
  </sheetData>
  <autoFilter ref="A5:AY46" xr:uid="{C3C52E82-3D76-4A19-B87E-2FDCB1AB3D17}"/>
  <mergeCells count="42">
    <mergeCell ref="B47:K47"/>
    <mergeCell ref="AY1:AY4"/>
    <mergeCell ref="AS1:AS4"/>
    <mergeCell ref="AT1:AT4"/>
    <mergeCell ref="AU1:AU4"/>
    <mergeCell ref="AV1:AV4"/>
    <mergeCell ref="AW1:AW4"/>
    <mergeCell ref="AX1:AX4"/>
    <mergeCell ref="AR1:AR4"/>
    <mergeCell ref="AG2:AG4"/>
    <mergeCell ref="AH2:AH4"/>
    <mergeCell ref="AI2:AI4"/>
    <mergeCell ref="AJ1:AJ4"/>
    <mergeCell ref="AK1:AK4"/>
    <mergeCell ref="AL1:AL4"/>
    <mergeCell ref="AM1:AM4"/>
    <mergeCell ref="AN1:AN4"/>
    <mergeCell ref="AO1:AO4"/>
    <mergeCell ref="AP1:AP4"/>
    <mergeCell ref="AQ1:AQ4"/>
    <mergeCell ref="Y1:Y4"/>
    <mergeCell ref="Z1:Z4"/>
    <mergeCell ref="AA1:AA4"/>
    <mergeCell ref="AB1:AE1"/>
    <mergeCell ref="AF1:AI1"/>
    <mergeCell ref="AB2:AB4"/>
    <mergeCell ref="AC2:AC4"/>
    <mergeCell ref="AD2:AD4"/>
    <mergeCell ref="AE2:AE4"/>
    <mergeCell ref="AF2:AF4"/>
    <mergeCell ref="X1:X4"/>
    <mergeCell ref="A1:A4"/>
    <mergeCell ref="B1:B4"/>
    <mergeCell ref="D1:D4"/>
    <mergeCell ref="E1:E4"/>
    <mergeCell ref="F1:F4"/>
    <mergeCell ref="G1:G4"/>
    <mergeCell ref="H1:K3"/>
    <mergeCell ref="L1:O3"/>
    <mergeCell ref="P1:U3"/>
    <mergeCell ref="V1:V4"/>
    <mergeCell ref="W1:W4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H4:K4" xr:uid="{9B18F9FE-FCB0-4A06-A689-DB24EEFF797E}"/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m.3 wg podmiotów i źródła finan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Róża Domżał</cp:lastModifiedBy>
  <dcterms:created xsi:type="dcterms:W3CDTF">2011-08-01T14:22:18Z</dcterms:created>
  <dcterms:modified xsi:type="dcterms:W3CDTF">2021-01-19T14:33:58Z</dcterms:modified>
</cp:coreProperties>
</file>